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5" yWindow="-15" windowWidth="28860" windowHeight="6570" tabRatio="599"/>
  </bookViews>
  <sheets>
    <sheet name="ДС при АПП" sheetId="15" r:id="rId1"/>
  </sheets>
  <definedNames>
    <definedName name="_xlnm.Print_Titles" localSheetId="0">'ДС при АПП'!$10:$12</definedName>
    <definedName name="_xlnm.Print_Area" localSheetId="0">'ДС при АПП'!$A$1:$M$379</definedName>
  </definedNames>
  <calcPr calcId="125725"/>
</workbook>
</file>

<file path=xl/calcChain.xml><?xml version="1.0" encoding="utf-8"?>
<calcChain xmlns="http://schemas.openxmlformats.org/spreadsheetml/2006/main">
  <c r="H379" i="15"/>
  <c r="F259"/>
  <c r="G259"/>
  <c r="H259"/>
  <c r="I259"/>
  <c r="J259"/>
  <c r="K259"/>
  <c r="L259"/>
  <c r="M259"/>
  <c r="M30"/>
  <c r="L30"/>
  <c r="K30"/>
  <c r="J30"/>
  <c r="H367"/>
  <c r="G239"/>
  <c r="H239"/>
  <c r="I239"/>
  <c r="J239"/>
  <c r="K239"/>
  <c r="L239"/>
  <c r="M239"/>
  <c r="F239"/>
  <c r="E239"/>
  <c r="M107"/>
  <c r="K107"/>
  <c r="J107"/>
  <c r="I107"/>
  <c r="G107"/>
  <c r="M106"/>
  <c r="K106"/>
  <c r="J106"/>
  <c r="I106"/>
  <c r="G106"/>
  <c r="F326"/>
  <c r="G326"/>
  <c r="F327"/>
  <c r="G327"/>
  <c r="G328"/>
  <c r="F329"/>
  <c r="G329"/>
  <c r="G330"/>
  <c r="G325"/>
  <c r="E326" l="1"/>
  <c r="E329"/>
  <c r="E327"/>
  <c r="I367"/>
  <c r="J367"/>
  <c r="K367"/>
  <c r="L367"/>
  <c r="M367"/>
  <c r="F363"/>
  <c r="G363"/>
  <c r="F364"/>
  <c r="G364"/>
  <c r="F365"/>
  <c r="G365"/>
  <c r="G362"/>
  <c r="F362"/>
  <c r="E365" l="1"/>
  <c r="E362"/>
  <c r="G367"/>
  <c r="E364"/>
  <c r="E363"/>
  <c r="F62"/>
  <c r="G62"/>
  <c r="F63"/>
  <c r="G63"/>
  <c r="F64"/>
  <c r="G64"/>
  <c r="F65"/>
  <c r="G65"/>
  <c r="G61"/>
  <c r="F61"/>
  <c r="H16"/>
  <c r="I16"/>
  <c r="J16"/>
  <c r="K16"/>
  <c r="L16"/>
  <c r="M16"/>
  <c r="H100"/>
  <c r="I100"/>
  <c r="J100"/>
  <c r="K100"/>
  <c r="L100"/>
  <c r="M100"/>
  <c r="G99"/>
  <c r="G100" s="1"/>
  <c r="F99"/>
  <c r="F100" s="1"/>
  <c r="G331"/>
  <c r="E209"/>
  <c r="E213"/>
  <c r="E214"/>
  <c r="E218"/>
  <c r="E219"/>
  <c r="E225"/>
  <c r="F226"/>
  <c r="G226"/>
  <c r="H226"/>
  <c r="I226"/>
  <c r="J226"/>
  <c r="K226"/>
  <c r="L226"/>
  <c r="M226"/>
  <c r="E70"/>
  <c r="E71" s="1"/>
  <c r="F375"/>
  <c r="F371"/>
  <c r="M25"/>
  <c r="L25"/>
  <c r="K25"/>
  <c r="J25"/>
  <c r="I25"/>
  <c r="H25"/>
  <c r="G24"/>
  <c r="F24"/>
  <c r="G23"/>
  <c r="F23"/>
  <c r="G22"/>
  <c r="F22"/>
  <c r="G21"/>
  <c r="F21"/>
  <c r="G20"/>
  <c r="F20"/>
  <c r="G19"/>
  <c r="G18"/>
  <c r="F18"/>
  <c r="M59"/>
  <c r="L59"/>
  <c r="K59"/>
  <c r="J59"/>
  <c r="I59"/>
  <c r="H59"/>
  <c r="G58"/>
  <c r="F58"/>
  <c r="G57"/>
  <c r="F57"/>
  <c r="G56"/>
  <c r="F56"/>
  <c r="G55"/>
  <c r="F55"/>
  <c r="G54"/>
  <c r="F54"/>
  <c r="G53"/>
  <c r="F53"/>
  <c r="G52"/>
  <c r="F52"/>
  <c r="H375"/>
  <c r="E373"/>
  <c r="M360"/>
  <c r="L360"/>
  <c r="K360"/>
  <c r="J360"/>
  <c r="I360"/>
  <c r="H360"/>
  <c r="G360"/>
  <c r="F360"/>
  <c r="E360"/>
  <c r="E354"/>
  <c r="M351"/>
  <c r="M353" s="1"/>
  <c r="M354" s="1"/>
  <c r="L351"/>
  <c r="L353" s="1"/>
  <c r="L354" s="1"/>
  <c r="K351"/>
  <c r="K353" s="1"/>
  <c r="K354" s="1"/>
  <c r="J351"/>
  <c r="J353" s="1"/>
  <c r="J354" s="1"/>
  <c r="I351"/>
  <c r="H351"/>
  <c r="G351"/>
  <c r="F350"/>
  <c r="F349"/>
  <c r="E349" s="1"/>
  <c r="M347"/>
  <c r="L347"/>
  <c r="K347"/>
  <c r="J347"/>
  <c r="I347"/>
  <c r="H347"/>
  <c r="G347"/>
  <c r="F347"/>
  <c r="E346"/>
  <c r="E345"/>
  <c r="E344"/>
  <c r="E343"/>
  <c r="E342"/>
  <c r="E341"/>
  <c r="E340"/>
  <c r="E339"/>
  <c r="E338"/>
  <c r="E337"/>
  <c r="E336"/>
  <c r="H331"/>
  <c r="M314"/>
  <c r="L314"/>
  <c r="K314"/>
  <c r="J314"/>
  <c r="I314"/>
  <c r="H314"/>
  <c r="G314"/>
  <c r="F314"/>
  <c r="E313"/>
  <c r="E312"/>
  <c r="E311"/>
  <c r="E310"/>
  <c r="E309"/>
  <c r="E308"/>
  <c r="H302"/>
  <c r="F302" s="1"/>
  <c r="E302" s="1"/>
  <c r="F301"/>
  <c r="E301" s="1"/>
  <c r="H298"/>
  <c r="M294"/>
  <c r="L294"/>
  <c r="K294"/>
  <c r="J294"/>
  <c r="I294"/>
  <c r="H294"/>
  <c r="G294"/>
  <c r="E293"/>
  <c r="E292"/>
  <c r="E291"/>
  <c r="F290"/>
  <c r="F294" s="1"/>
  <c r="E289"/>
  <c r="M287"/>
  <c r="L287"/>
  <c r="K287"/>
  <c r="J287"/>
  <c r="I287"/>
  <c r="H287"/>
  <c r="G287"/>
  <c r="F287"/>
  <c r="E286"/>
  <c r="E285"/>
  <c r="E284"/>
  <c r="E283"/>
  <c r="E282"/>
  <c r="E281"/>
  <c r="E280"/>
  <c r="E279"/>
  <c r="M277"/>
  <c r="L277"/>
  <c r="K277"/>
  <c r="J277"/>
  <c r="I277"/>
  <c r="H277"/>
  <c r="G277"/>
  <c r="F277"/>
  <c r="E276"/>
  <c r="E275"/>
  <c r="E274"/>
  <c r="E273"/>
  <c r="E272"/>
  <c r="E271"/>
  <c r="E270"/>
  <c r="E269"/>
  <c r="E268"/>
  <c r="E267"/>
  <c r="E265"/>
  <c r="E262"/>
  <c r="E258"/>
  <c r="E257"/>
  <c r="E256"/>
  <c r="M253"/>
  <c r="L253"/>
  <c r="K253"/>
  <c r="J253"/>
  <c r="I253"/>
  <c r="H253"/>
  <c r="G253"/>
  <c r="F253"/>
  <c r="E252"/>
  <c r="E251"/>
  <c r="E250"/>
  <c r="E249"/>
  <c r="E247"/>
  <c r="E245"/>
  <c r="E244"/>
  <c r="E243"/>
  <c r="E242"/>
  <c r="E241"/>
  <c r="M207"/>
  <c r="L207"/>
  <c r="K207"/>
  <c r="J207"/>
  <c r="I207"/>
  <c r="H207"/>
  <c r="G207"/>
  <c r="F207"/>
  <c r="M199"/>
  <c r="L199"/>
  <c r="K199"/>
  <c r="J199"/>
  <c r="I199"/>
  <c r="H199"/>
  <c r="G199"/>
  <c r="F199"/>
  <c r="E198"/>
  <c r="E197"/>
  <c r="E196"/>
  <c r="E195"/>
  <c r="E194"/>
  <c r="E193"/>
  <c r="E192"/>
  <c r="E191"/>
  <c r="E190"/>
  <c r="E189"/>
  <c r="M187"/>
  <c r="L187"/>
  <c r="K187"/>
  <c r="J187"/>
  <c r="I187"/>
  <c r="H187"/>
  <c r="G187"/>
  <c r="F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M140"/>
  <c r="L140"/>
  <c r="K140"/>
  <c r="J140"/>
  <c r="I140"/>
  <c r="H140"/>
  <c r="G140"/>
  <c r="F140"/>
  <c r="E139"/>
  <c r="E138"/>
  <c r="E137"/>
  <c r="E136"/>
  <c r="E135"/>
  <c r="E134"/>
  <c r="E133"/>
  <c r="E132"/>
  <c r="E131"/>
  <c r="E130"/>
  <c r="E129"/>
  <c r="M127"/>
  <c r="L127"/>
  <c r="K127"/>
  <c r="J127"/>
  <c r="I127"/>
  <c r="H127"/>
  <c r="G127"/>
  <c r="F127"/>
  <c r="E125"/>
  <c r="M122"/>
  <c r="L122"/>
  <c r="K122"/>
  <c r="J122"/>
  <c r="I122"/>
  <c r="H122"/>
  <c r="E121"/>
  <c r="E120"/>
  <c r="G122"/>
  <c r="E119"/>
  <c r="H115"/>
  <c r="M114"/>
  <c r="L114"/>
  <c r="K114"/>
  <c r="J114"/>
  <c r="I114"/>
  <c r="G114"/>
  <c r="M113"/>
  <c r="L113"/>
  <c r="K113"/>
  <c r="J113"/>
  <c r="I113"/>
  <c r="G113"/>
  <c r="M112"/>
  <c r="L112"/>
  <c r="K112"/>
  <c r="J112"/>
  <c r="I112"/>
  <c r="G112"/>
  <c r="M111"/>
  <c r="L111"/>
  <c r="K111"/>
  <c r="J111"/>
  <c r="I111"/>
  <c r="G111"/>
  <c r="M110"/>
  <c r="L110"/>
  <c r="K110"/>
  <c r="J110"/>
  <c r="I110"/>
  <c r="G110"/>
  <c r="M109"/>
  <c r="L109"/>
  <c r="K109"/>
  <c r="J109"/>
  <c r="I109"/>
  <c r="G109"/>
  <c r="M108"/>
  <c r="L108"/>
  <c r="K108"/>
  <c r="J108"/>
  <c r="I108"/>
  <c r="G108"/>
  <c r="M105"/>
  <c r="K105"/>
  <c r="J105"/>
  <c r="I105"/>
  <c r="G105"/>
  <c r="G104"/>
  <c r="F102"/>
  <c r="E102" s="1"/>
  <c r="M96"/>
  <c r="L96"/>
  <c r="K96"/>
  <c r="J96"/>
  <c r="I96"/>
  <c r="H96"/>
  <c r="G96"/>
  <c r="F96"/>
  <c r="E95"/>
  <c r="E94"/>
  <c r="E93"/>
  <c r="E92"/>
  <c r="E91"/>
  <c r="M89"/>
  <c r="L89"/>
  <c r="K89"/>
  <c r="J89"/>
  <c r="I89"/>
  <c r="H89"/>
  <c r="G89"/>
  <c r="F89"/>
  <c r="E88"/>
  <c r="E87"/>
  <c r="E86"/>
  <c r="E85"/>
  <c r="E84"/>
  <c r="M82"/>
  <c r="L82"/>
  <c r="K82"/>
  <c r="J82"/>
  <c r="I82"/>
  <c r="H82"/>
  <c r="G82"/>
  <c r="F82"/>
  <c r="E81"/>
  <c r="E80"/>
  <c r="E79"/>
  <c r="E78"/>
  <c r="E77"/>
  <c r="E76"/>
  <c r="E75"/>
  <c r="E74"/>
  <c r="E73"/>
  <c r="M71"/>
  <c r="L71"/>
  <c r="K71"/>
  <c r="J71"/>
  <c r="I71"/>
  <c r="H71"/>
  <c r="G71"/>
  <c r="F71"/>
  <c r="M66"/>
  <c r="L66"/>
  <c r="K66"/>
  <c r="J66"/>
  <c r="I66"/>
  <c r="H66"/>
  <c r="M50"/>
  <c r="L50"/>
  <c r="K50"/>
  <c r="J50"/>
  <c r="I50"/>
  <c r="H50"/>
  <c r="G49"/>
  <c r="F49"/>
  <c r="G48"/>
  <c r="F48"/>
  <c r="G47"/>
  <c r="F47"/>
  <c r="G46"/>
  <c r="F46"/>
  <c r="G45"/>
  <c r="G43"/>
  <c r="F43"/>
  <c r="G42"/>
  <c r="F42"/>
  <c r="G41"/>
  <c r="F41"/>
  <c r="G40"/>
  <c r="F40"/>
  <c r="G39"/>
  <c r="F39"/>
  <c r="G38"/>
  <c r="F38"/>
  <c r="G37"/>
  <c r="F37"/>
  <c r="G36"/>
  <c r="F36"/>
  <c r="G35"/>
  <c r="F35"/>
  <c r="M33"/>
  <c r="L33"/>
  <c r="K33"/>
  <c r="J33"/>
  <c r="I33"/>
  <c r="H33"/>
  <c r="G32"/>
  <c r="F32"/>
  <c r="G31"/>
  <c r="F31"/>
  <c r="G29"/>
  <c r="F29"/>
  <c r="G28"/>
  <c r="F28"/>
  <c r="G27"/>
  <c r="F27"/>
  <c r="G15"/>
  <c r="F15"/>
  <c r="G14"/>
  <c r="F14"/>
  <c r="G13"/>
  <c r="F13"/>
  <c r="E374"/>
  <c r="F331"/>
  <c r="F122"/>
  <c r="E331"/>
  <c r="E259" l="1"/>
  <c r="E31"/>
  <c r="E23"/>
  <c r="E64"/>
  <c r="E375"/>
  <c r="F66"/>
  <c r="F351"/>
  <c r="E47"/>
  <c r="E82"/>
  <c r="G115"/>
  <c r="E58"/>
  <c r="E277"/>
  <c r="E56"/>
  <c r="E41"/>
  <c r="F25"/>
  <c r="G66"/>
  <c r="E28"/>
  <c r="E127"/>
  <c r="E199"/>
  <c r="L115"/>
  <c r="L379" s="1"/>
  <c r="F112"/>
  <c r="E112" s="1"/>
  <c r="E36"/>
  <c r="G33"/>
  <c r="E49"/>
  <c r="E53"/>
  <c r="E40"/>
  <c r="E350"/>
  <c r="E351" s="1"/>
  <c r="F16"/>
  <c r="F33"/>
  <c r="F50"/>
  <c r="E21"/>
  <c r="E55"/>
  <c r="E37"/>
  <c r="F110"/>
  <c r="E110" s="1"/>
  <c r="F113"/>
  <c r="E113" s="1"/>
  <c r="F114"/>
  <c r="E114" s="1"/>
  <c r="G59"/>
  <c r="E39"/>
  <c r="F59"/>
  <c r="E54"/>
  <c r="G16"/>
  <c r="G50"/>
  <c r="E46"/>
  <c r="E48"/>
  <c r="E89"/>
  <c r="E96"/>
  <c r="E140"/>
  <c r="E187"/>
  <c r="E207"/>
  <c r="E287"/>
  <c r="E35"/>
  <c r="I115"/>
  <c r="I379" s="1"/>
  <c r="E314"/>
  <c r="E347"/>
  <c r="E57"/>
  <c r="G25"/>
  <c r="E20"/>
  <c r="E22"/>
  <c r="E24"/>
  <c r="E226"/>
  <c r="E18"/>
  <c r="E122"/>
  <c r="E38"/>
  <c r="K115"/>
  <c r="K379" s="1"/>
  <c r="E52"/>
  <c r="E14"/>
  <c r="E27"/>
  <c r="E32"/>
  <c r="F108"/>
  <c r="E108" s="1"/>
  <c r="F109"/>
  <c r="F111"/>
  <c r="E111" s="1"/>
  <c r="J115"/>
  <c r="J379" s="1"/>
  <c r="E290"/>
  <c r="E294" s="1"/>
  <c r="E65"/>
  <c r="E63"/>
  <c r="E99"/>
  <c r="E100" s="1"/>
  <c r="E61"/>
  <c r="E62"/>
  <c r="E43"/>
  <c r="M115"/>
  <c r="M379" s="1"/>
  <c r="E13"/>
  <c r="E15"/>
  <c r="E29"/>
  <c r="E42"/>
  <c r="E253"/>
  <c r="E109"/>
  <c r="G379" l="1"/>
  <c r="E50"/>
  <c r="E25"/>
  <c r="E66"/>
  <c r="E59"/>
  <c r="E33"/>
  <c r="E115"/>
  <c r="F115"/>
  <c r="F379" s="1"/>
  <c r="E16"/>
  <c r="E379" l="1"/>
</calcChain>
</file>

<file path=xl/sharedStrings.xml><?xml version="1.0" encoding="utf-8"?>
<sst xmlns="http://schemas.openxmlformats.org/spreadsheetml/2006/main" count="888" uniqueCount="311">
  <si>
    <t>Наименование МО</t>
  </si>
  <si>
    <t>Профили медицинской помощи*</t>
  </si>
  <si>
    <t>Профили коек*</t>
  </si>
  <si>
    <t>Виды коек</t>
  </si>
  <si>
    <t>Источники финансирования</t>
  </si>
  <si>
    <t>Взрослые</t>
  </si>
  <si>
    <t>Детские</t>
  </si>
  <si>
    <t>ОМС</t>
  </si>
  <si>
    <t>Бюджет</t>
  </si>
  <si>
    <t>Хозрасчет</t>
  </si>
  <si>
    <t>Хирургия</t>
  </si>
  <si>
    <t>Хирургические</t>
  </si>
  <si>
    <t>Акушерство и гинекология</t>
  </si>
  <si>
    <t>Гинекологические</t>
  </si>
  <si>
    <t>Неврологические</t>
  </si>
  <si>
    <t>Терапия</t>
  </si>
  <si>
    <t>Офтальмология</t>
  </si>
  <si>
    <t>Офтальмологические</t>
  </si>
  <si>
    <t>ИТОГО:</t>
  </si>
  <si>
    <t>травматология и ортопедия</t>
  </si>
  <si>
    <t>оториноларингология</t>
  </si>
  <si>
    <t>офтальмология</t>
  </si>
  <si>
    <t>гастроэнтерология</t>
  </si>
  <si>
    <t>пульмонология</t>
  </si>
  <si>
    <t>педиатрия</t>
  </si>
  <si>
    <t>Педиатрические соматические</t>
  </si>
  <si>
    <t>неврология</t>
  </si>
  <si>
    <t>ГБУЗ РК "Симферопольская городская клиническая  больница №7"</t>
  </si>
  <si>
    <t>Кардиология</t>
  </si>
  <si>
    <t xml:space="preserve">кардиологические </t>
  </si>
  <si>
    <t>Неврология</t>
  </si>
  <si>
    <t>хирургические</t>
  </si>
  <si>
    <t>терапия</t>
  </si>
  <si>
    <t>терапевтические</t>
  </si>
  <si>
    <t>травматологические</t>
  </si>
  <si>
    <t>урология</t>
  </si>
  <si>
    <t>урологические</t>
  </si>
  <si>
    <t>хирургия</t>
  </si>
  <si>
    <t>кардиология</t>
  </si>
  <si>
    <t>кардиологические</t>
  </si>
  <si>
    <t>неврологические</t>
  </si>
  <si>
    <t>офтальмологические</t>
  </si>
  <si>
    <t>ГБУЗ РК "Керченская городская больница №3"</t>
  </si>
  <si>
    <t>гастроэнтерологические</t>
  </si>
  <si>
    <t>эндокринология</t>
  </si>
  <si>
    <t>эндокринологические</t>
  </si>
  <si>
    <t>пульмонологические</t>
  </si>
  <si>
    <t>ГБУЗ РК "Ялтинская городская  больница №1"</t>
  </si>
  <si>
    <t>онкологические</t>
  </si>
  <si>
    <t>ГБУЗ РК «Ялтинская городская  больница №2»</t>
  </si>
  <si>
    <t>психиатрия</t>
  </si>
  <si>
    <t>психиатрические</t>
  </si>
  <si>
    <t>наркологические</t>
  </si>
  <si>
    <t>ГБУЗ РК «Евпаторийская городская больница»</t>
  </si>
  <si>
    <t>Терапевтические</t>
  </si>
  <si>
    <t>ГБУЗ РК «Алуштинская центральная городская больница»</t>
  </si>
  <si>
    <t>Акушерско-гинекологическое</t>
  </si>
  <si>
    <t>акушерство и гинекология</t>
  </si>
  <si>
    <t>гинекологические</t>
  </si>
  <si>
    <t>патологии беременности</t>
  </si>
  <si>
    <t>Хирургическое</t>
  </si>
  <si>
    <t>ГБУЗ РК «Центральная городская больница г.Армянска»</t>
  </si>
  <si>
    <t>педиатрические соматические</t>
  </si>
  <si>
    <t>Психиатрия-наркология</t>
  </si>
  <si>
    <t>ГБУЗ РК "Судакская городская больница"</t>
  </si>
  <si>
    <t>Педиатрия</t>
  </si>
  <si>
    <t>Психиатрия</t>
  </si>
  <si>
    <t>Психиатрические</t>
  </si>
  <si>
    <t xml:space="preserve">Психиатрические </t>
  </si>
  <si>
    <t>ГБУЗ РК «Бахчисарайская  ЦРБ»</t>
  </si>
  <si>
    <t>ГБУ РК «Белогорская ЦРБ»</t>
  </si>
  <si>
    <t>Педиатрическое</t>
  </si>
  <si>
    <t>ГБУЗ РК «Джанкойская  ЦРБ»</t>
  </si>
  <si>
    <t>ГБУЗ РК «Кировская  ЦРБ»</t>
  </si>
  <si>
    <t>онкология</t>
  </si>
  <si>
    <t>ГБУЗ РК «Красногвардейская ЦРБ»</t>
  </si>
  <si>
    <t>ГБУЗ РК «Ленинская  ЦРБ»</t>
  </si>
  <si>
    <t>ГБУЗ РК «Первомайская ЦРБ»</t>
  </si>
  <si>
    <t>ГБУЗ РК «Симферопольская ЦРКБ»</t>
  </si>
  <si>
    <t>ГБУЗ РК «Черноморская  ЦРБ»</t>
  </si>
  <si>
    <t>ГБУЗ РК «Нижнегорская РБ»</t>
  </si>
  <si>
    <t>ГБУЗ РК «Раздольненская  РБ»</t>
  </si>
  <si>
    <t>Терапевтическое</t>
  </si>
  <si>
    <t>ГБУЗ РК «Сакская РБ»</t>
  </si>
  <si>
    <t>ГБУЗ РК «Советская РБ»</t>
  </si>
  <si>
    <t>ГБУЗ РК «Старокрымская районная больница имени академика Н.М.Амосова»</t>
  </si>
  <si>
    <t>ГБУЗ РК «Симферопольский клинический родильный дом № 1»</t>
  </si>
  <si>
    <t>ГБУЗ РК «Симферопольский клинический родильный дом № 2»</t>
  </si>
  <si>
    <t>ГБУЗ РК «Керченский родильный дом»</t>
  </si>
  <si>
    <t>ГБУЗ РК «Крымский республиканский клинический госпиталь для ветеранов войн»</t>
  </si>
  <si>
    <t>ГБУЗ РК "Феодосийский медицинский центр"</t>
  </si>
  <si>
    <t>Наркологические</t>
  </si>
  <si>
    <t>ГБУЗ РК «Крымский научно-практический центр наркологии»</t>
  </si>
  <si>
    <t>дерматовенерология</t>
  </si>
  <si>
    <t>дерматологические</t>
  </si>
  <si>
    <t>ГБУЗ РК «Евпаторийский психоневрологический диспансер»</t>
  </si>
  <si>
    <t>ГБУЗ РК «Керченский психоневрологический диспансер»</t>
  </si>
  <si>
    <t>отоларингологические</t>
  </si>
  <si>
    <t>эндокринологическая</t>
  </si>
  <si>
    <t>Акушерство и гинекологии</t>
  </si>
  <si>
    <t>Всего по Республике Крым</t>
  </si>
  <si>
    <t>-</t>
  </si>
  <si>
    <t xml:space="preserve">Всего коек </t>
  </si>
  <si>
    <t>Наименование отделение, профиль койки</t>
  </si>
  <si>
    <t>* согласно Приказа  Министерства здравоохранения и социального развития РФ от 17 мая 2012 г. N 555н (с изменениями и дополнениями от 16 декабря 2014г.)</t>
  </si>
  <si>
    <t>Дети</t>
  </si>
  <si>
    <t>Дневной стационар</t>
  </si>
  <si>
    <t>ГБУЗ РК "Керченская больница № 1 им. Н. И. Пирогова"</t>
  </si>
  <si>
    <t>дневной стационар поликлиники</t>
  </si>
  <si>
    <t>Терапевтические койки на дому</t>
  </si>
  <si>
    <t>Поликлиническое отделение №1</t>
  </si>
  <si>
    <t>Поликлиническое отделение №1, неврологические</t>
  </si>
  <si>
    <t>Поликлиническое отделение №1, педиатрические соматические</t>
  </si>
  <si>
    <t>Поликлиническое отделение №2</t>
  </si>
  <si>
    <t>Поликлиника № 3</t>
  </si>
  <si>
    <t>Поликлиника № 4</t>
  </si>
  <si>
    <t>Поликлиника № 5</t>
  </si>
  <si>
    <t>Поликлиника № 6</t>
  </si>
  <si>
    <t>Поликлиника № 7</t>
  </si>
  <si>
    <t>Поликлиника № 8</t>
  </si>
  <si>
    <t>Поликлиника № 9</t>
  </si>
  <si>
    <t>Поликлиника № 10</t>
  </si>
  <si>
    <t>Акушерство и Гинекология</t>
  </si>
  <si>
    <t>Поликлиника № 2</t>
  </si>
  <si>
    <t>Детская поликлиника</t>
  </si>
  <si>
    <t>Амбулатория п.Новоозёрное</t>
  </si>
  <si>
    <t>Амбулатория п.Мирный</t>
  </si>
  <si>
    <t>Женская консультация</t>
  </si>
  <si>
    <t>Малореченская амбулатория</t>
  </si>
  <si>
    <t>Партенитская амбулатория</t>
  </si>
  <si>
    <t>Поликлиника</t>
  </si>
  <si>
    <t>СВА с.Веселое</t>
  </si>
  <si>
    <t>СВА с.Новый Свет</t>
  </si>
  <si>
    <t>СВА с.Морское</t>
  </si>
  <si>
    <t>СВА с.Солнечная Долина</t>
  </si>
  <si>
    <t>СВА с.Грушевка</t>
  </si>
  <si>
    <t>СВА с.Дачное</t>
  </si>
  <si>
    <t>ГБУЗ РК «Центральная городская больница г. Красноперекопска»</t>
  </si>
  <si>
    <t>Воинская врачебная амбулатория</t>
  </si>
  <si>
    <t>Ишунская врачебная амбулатория</t>
  </si>
  <si>
    <t>Братская врачебная амбулатория</t>
  </si>
  <si>
    <t>ГБУЗ РК "Симферопольская клиническая больница"</t>
  </si>
  <si>
    <t>Отделение Дневного стационара</t>
  </si>
  <si>
    <t>Кожно-венерологическое отделение</t>
  </si>
  <si>
    <t>Дерматовенерология</t>
  </si>
  <si>
    <t>Дерматологические</t>
  </si>
  <si>
    <t>Вилинская участковая больница</t>
  </si>
  <si>
    <t>Куйбышевская участковая больница</t>
  </si>
  <si>
    <t>Почтовская участковая больница</t>
  </si>
  <si>
    <t>Долиненская врачебная амбулатория</t>
  </si>
  <si>
    <t>Каштановская врачебная амбулатория</t>
  </si>
  <si>
    <t>Красномаковская врачебная амбулатория</t>
  </si>
  <si>
    <t>Плодовская врачебная амбулатория</t>
  </si>
  <si>
    <t>Табачновская врачебная амбулатория</t>
  </si>
  <si>
    <t>Угловская врачебная амбулатория</t>
  </si>
  <si>
    <t xml:space="preserve">Женская консультация </t>
  </si>
  <si>
    <t>отделение дневного стационара</t>
  </si>
  <si>
    <t>Красногвардейская взрослая поликлиника</t>
  </si>
  <si>
    <t>терапевтические на дому</t>
  </si>
  <si>
    <t>Красногвардейская детская поликлиника</t>
  </si>
  <si>
    <t>Октябрьская взрослая поликлиника</t>
  </si>
  <si>
    <t>Октябрьская детская поликлиника</t>
  </si>
  <si>
    <t>Колодезянская врачебная амбулатория</t>
  </si>
  <si>
    <t>Клепининская врачебная амбулатория</t>
  </si>
  <si>
    <t>Пятихатская врачебная амбулатория</t>
  </si>
  <si>
    <t>Ровновская врачебная амбулатория</t>
  </si>
  <si>
    <t>терпаевтические на дому</t>
  </si>
  <si>
    <t>Марьяновская врачебная амбулатори</t>
  </si>
  <si>
    <t>Краснознаменская врачебная амбулатория</t>
  </si>
  <si>
    <t>Полтавская врачебная амбулатория</t>
  </si>
  <si>
    <t>Найденовская врачебная амбулатория</t>
  </si>
  <si>
    <t>Янтарненская врачебная амбулатория</t>
  </si>
  <si>
    <t>Краснополянская врачебная амбулатория</t>
  </si>
  <si>
    <t>Восходненская врачебная амбулатория</t>
  </si>
  <si>
    <t>Мускатновская врачебная амбулатория</t>
  </si>
  <si>
    <t>Котельниковская врачебная амбулатория</t>
  </si>
  <si>
    <t>Калининская врачебная амбулатория</t>
  </si>
  <si>
    <t>Поликлиника ГБУЗРК «Ленинская ЦРБ»</t>
  </si>
  <si>
    <t>Щелкинская амбулатория</t>
  </si>
  <si>
    <t>Горностаевская  врачебная амбулатория</t>
  </si>
  <si>
    <t>Ленинская  врачебная амбулаторияамбулатория</t>
  </si>
  <si>
    <t>Багеровская РБ</t>
  </si>
  <si>
    <t>педиатрические</t>
  </si>
  <si>
    <t>Заветненская врачебная  амбулатория</t>
  </si>
  <si>
    <t>Войковская врачебная  амбулатория</t>
  </si>
  <si>
    <t>Приозерненская врачебная амбулатория амбулатория</t>
  </si>
  <si>
    <t>Чистопольская  врачебная амбулатория</t>
  </si>
  <si>
    <t>Степновская врачебная амбулатория</t>
  </si>
  <si>
    <t>Гришнинская ВА</t>
  </si>
  <si>
    <t>Кормовская ВА</t>
  </si>
  <si>
    <t>Войковская ВА</t>
  </si>
  <si>
    <t>Крестьяновская ВА</t>
  </si>
  <si>
    <t>Гвардейская участковая больница</t>
  </si>
  <si>
    <t>Перовская участковая больница</t>
  </si>
  <si>
    <t>Пионерская участковая больница</t>
  </si>
  <si>
    <t>Новоандреевская участковая больница</t>
  </si>
  <si>
    <t>Молодежненская врачебная амбулатория</t>
  </si>
  <si>
    <t>Урожайненская врачебная амбулатория</t>
  </si>
  <si>
    <t>Мирновская врачебная амбулатория</t>
  </si>
  <si>
    <t>Чистенская врачебная амбулатория</t>
  </si>
  <si>
    <t>Укромновская врачебная амбулатория</t>
  </si>
  <si>
    <t>Скворцовская врачебная амубалтория</t>
  </si>
  <si>
    <t>Пожарская врачебная амбулатория</t>
  </si>
  <si>
    <t>Николаевская врачебная амбулатория</t>
  </si>
  <si>
    <t>Кировское ООПСМ</t>
  </si>
  <si>
    <t>Оленевское ООПСМ</t>
  </si>
  <si>
    <t>Краснополянское ООПСМ</t>
  </si>
  <si>
    <t>Новоселовское ООПСМ</t>
  </si>
  <si>
    <t>Межводненское ООПСМ</t>
  </si>
  <si>
    <t>Акимовская врачебная амбулатория</t>
  </si>
  <si>
    <t>Дрофинская врачебная амбулатория</t>
  </si>
  <si>
    <t>Емельяновская врачебная амбулатория</t>
  </si>
  <si>
    <t>Желябовская врачебная амбулатория</t>
  </si>
  <si>
    <t>Зоркинская врачебная амбулатория</t>
  </si>
  <si>
    <t>Лиственская врачебная амбулатория</t>
  </si>
  <si>
    <t>Михайловская врачебная амбулатория</t>
  </si>
  <si>
    <t>Новогригорьевская врачебная амбулатория</t>
  </si>
  <si>
    <t>Пшеничненская врачебная амбулатория</t>
  </si>
  <si>
    <t>Садовская врачебная амбулатория</t>
  </si>
  <si>
    <t>Уваровская врачебная амбулатория</t>
  </si>
  <si>
    <t>Чкаловская врачебная амбулатория</t>
  </si>
  <si>
    <t>Новоселовская участковая больница</t>
  </si>
  <si>
    <t>Березовская АОПСМ</t>
  </si>
  <si>
    <t>Ручьевская АОПСМ</t>
  </si>
  <si>
    <t>Вересаевская АОПСМ</t>
  </si>
  <si>
    <t>Воробьевская АОПСМ</t>
  </si>
  <si>
    <t>Молочненская АОПСМ</t>
  </si>
  <si>
    <t>Крымская АОПСМ</t>
  </si>
  <si>
    <t>Ореховская АОПСМ</t>
  </si>
  <si>
    <t>Уютненская АОПСМ</t>
  </si>
  <si>
    <t>Добрушинская АОПСМ</t>
  </si>
  <si>
    <t>Штормовская АОПСМ</t>
  </si>
  <si>
    <t>Фрунзенская АОПСМ</t>
  </si>
  <si>
    <t>Новофедоровская АОПСМ</t>
  </si>
  <si>
    <t>Суворовская  АОПСМ</t>
  </si>
  <si>
    <t>Евпаторийское отделение центральной поликлиники</t>
  </si>
  <si>
    <t>Евпаторийское отделение центральной поликлиники, неврологические</t>
  </si>
  <si>
    <t>Центральная поликлиника</t>
  </si>
  <si>
    <t>Центральная поликлиника, онкологические</t>
  </si>
  <si>
    <t>Центральная поликлиника, гинекологические</t>
  </si>
  <si>
    <t>Дмитриевская АОПСМ</t>
  </si>
  <si>
    <t>Заветненская АОПСМ</t>
  </si>
  <si>
    <t>Ильичевская  АОПСМ</t>
  </si>
  <si>
    <t>Красногвардейская АОПСМ</t>
  </si>
  <si>
    <t>Прудовская АОПСМ</t>
  </si>
  <si>
    <t>Пушкинская АОПСМ</t>
  </si>
  <si>
    <t>Раздольненская АОПСМ</t>
  </si>
  <si>
    <t>Чаалаевская АОПСМ</t>
  </si>
  <si>
    <t>наркологогия</t>
  </si>
  <si>
    <t>Женская консультация №1</t>
  </si>
  <si>
    <t>Женская консультация №2</t>
  </si>
  <si>
    <t>Женская консультация № 1</t>
  </si>
  <si>
    <t>Женская консультация № 2</t>
  </si>
  <si>
    <t>Поликлиническое  отделение</t>
  </si>
  <si>
    <t>Психиатрический детский дневной стационар</t>
  </si>
  <si>
    <t>Дневной стационар при поликлинике, психиатрический взрослый</t>
  </si>
  <si>
    <t>ГБУЗ РК Симферопольская  поликлиника № 5</t>
  </si>
  <si>
    <t>ГБУЗ РК "Симферопольская  поликлиника № 4"</t>
  </si>
  <si>
    <t>ГБУЗ РК "Симферопольская  поликлиника № 3"</t>
  </si>
  <si>
    <t>Дневной стационар (педиатрический)</t>
  </si>
  <si>
    <t>детская кардилогия</t>
  </si>
  <si>
    <t>кардиологические для детей</t>
  </si>
  <si>
    <t>Дневной стационар (терапевтический)</t>
  </si>
  <si>
    <t xml:space="preserve"> эндокринология</t>
  </si>
  <si>
    <t xml:space="preserve">эндокринологические </t>
  </si>
  <si>
    <t>ГБУЗ РК "Симферопольская  поликлиника № 2"</t>
  </si>
  <si>
    <t>ГАУЗ РК " Крымский республиканский стоматологический центр"</t>
  </si>
  <si>
    <t>стоматология детская</t>
  </si>
  <si>
    <t>стоматологические  для детей</t>
  </si>
  <si>
    <t>ГАУ РК «Джанкойская городская поликлиника»</t>
  </si>
  <si>
    <t>ГБУЗ РК "РКБ им. Н.А. Семашко"</t>
  </si>
  <si>
    <t>СП Диагностический центр</t>
  </si>
  <si>
    <t xml:space="preserve">неврология </t>
  </si>
  <si>
    <t>СП Перинатальный центр, женская консультация</t>
  </si>
  <si>
    <t>акушерство и гинекологтя</t>
  </si>
  <si>
    <t>Амбулатория "Исманл-бей"</t>
  </si>
  <si>
    <t>Амбулатория и.Заозёрное</t>
  </si>
  <si>
    <t>Общеполиклиническое отделение Городской поликлиники</t>
  </si>
  <si>
    <t>Общеполиклиническое отделение Детской поликлиники</t>
  </si>
  <si>
    <t>Поликлиника при Симферопольской ЦРКБ</t>
  </si>
  <si>
    <t>ГБУЗ РК «Крымская республиканская клиническая психиатрическая больница № 1 им. Н.И. Балабана»</t>
  </si>
  <si>
    <t>Дневной стационар для взрослых</t>
  </si>
  <si>
    <t>Детский дневной стационар при амбулаторно-поликлинической службе</t>
  </si>
  <si>
    <t>Приветненская врачебная амбулатория</t>
  </si>
  <si>
    <t>Педиатрические</t>
  </si>
  <si>
    <t>Для беременных и рожениц</t>
  </si>
  <si>
    <t xml:space="preserve">Поликлиника № 1 </t>
  </si>
  <si>
    <t>к приказу Министерства здравоохранения</t>
  </si>
  <si>
    <t>Республики Крым</t>
  </si>
  <si>
    <t>Приложение 3</t>
  </si>
  <si>
    <t>Лечебно-диагнастическое отделение</t>
  </si>
  <si>
    <t>Офтольмология</t>
  </si>
  <si>
    <t>Отделение дневного стационара</t>
  </si>
  <si>
    <t>Коечный фонд дневных стационаров при амбулаторно-поликлинической службе медицинских организаций, относящихся к ведению  Министерства здравоохранения Республики Крым, на 2019 год</t>
  </si>
  <si>
    <t xml:space="preserve">(в редакции приказа </t>
  </si>
  <si>
    <t>Министерства здравоохранения Республики Крым</t>
  </si>
  <si>
    <t>Патология беременных</t>
  </si>
  <si>
    <t>Тенистовская врачебная амбулатория</t>
  </si>
  <si>
    <t>ГБУЗ РК «Крымский республиканский клинический центр фтизиатрии и пульмонологии»</t>
  </si>
  <si>
    <t>ОСП "Противотуберкулезный диспансер г.Евпатория" дневной стационар при амбулаторном отделении (на 15 коек)</t>
  </si>
  <si>
    <t>Фтизиатрия</t>
  </si>
  <si>
    <t>туберкулезные</t>
  </si>
  <si>
    <t>от «29»  12 2018 года  № 2531</t>
  </si>
  <si>
    <t>отоларингология</t>
  </si>
  <si>
    <t>Строгоновская амбулатория</t>
  </si>
  <si>
    <t>от "____" _______  2019 № __________)</t>
  </si>
  <si>
    <t>медицинская реабилитация</t>
  </si>
  <si>
    <t>реабилитационные для больных с заболеваниями опорно - двигательного аппарата и перифирической нервной системы</t>
  </si>
  <si>
    <t>Терапевтическое отделение</t>
  </si>
  <si>
    <t>патология беременных</t>
  </si>
  <si>
    <t>гинекологическая</t>
  </si>
</sst>
</file>

<file path=xl/styles.xml><?xml version="1.0" encoding="utf-8"?>
<styleSheet xmlns="http://schemas.openxmlformats.org/spreadsheetml/2006/main">
  <numFmts count="3">
    <numFmt numFmtId="41" formatCode="_-* #,##0\ _₽_-;\-* #,##0\ _₽_-;_-* &quot;-&quot;\ _₽_-;_-@_-"/>
    <numFmt numFmtId="164" formatCode="_-* #,##0_р_._-;\-* #,##0_р_._-;_-* &quot;-&quot;_р_._-;_-@_-"/>
    <numFmt numFmtId="165" formatCode="_-* #,##0\ _₽_-;\-* #,##0\ _₽_-;_-* &quot;- &quot;_₽_-;_-@_-"/>
  </numFmts>
  <fonts count="23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family val="2"/>
      <charset val="204"/>
    </font>
    <font>
      <sz val="11"/>
      <color indexed="9"/>
      <name val="Calibri"/>
      <family val="2"/>
      <charset val="204"/>
    </font>
    <font>
      <b/>
      <sz val="10"/>
      <name val="Times New Roman"/>
      <family val="1"/>
      <charset val="1"/>
    </font>
    <font>
      <sz val="10"/>
      <name val="Times New Roman"/>
      <family val="1"/>
      <charset val="1"/>
    </font>
    <font>
      <sz val="10"/>
      <color indexed="8"/>
      <name val="Times New Roman"/>
      <family val="1"/>
      <charset val="1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6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rgb="FF993366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4" fillId="0" borderId="0"/>
    <xf numFmtId="0" fontId="8" fillId="2" borderId="0" applyNumberFormat="0" applyBorder="0" applyAlignment="0" applyProtection="0"/>
    <xf numFmtId="0" fontId="2" fillId="0" borderId="0"/>
    <xf numFmtId="0" fontId="7" fillId="0" borderId="0"/>
    <xf numFmtId="0" fontId="4" fillId="0" borderId="0"/>
  </cellStyleXfs>
  <cellXfs count="153">
    <xf numFmtId="0" fontId="0" fillId="0" borderId="0" xfId="0"/>
    <xf numFmtId="165" fontId="5" fillId="4" borderId="1" xfId="1" applyNumberFormat="1" applyFont="1" applyFill="1" applyBorder="1" applyAlignment="1">
      <alignment horizontal="center" vertical="center"/>
    </xf>
    <xf numFmtId="165" fontId="10" fillId="4" borderId="1" xfId="1" applyNumberFormat="1" applyFont="1" applyFill="1" applyBorder="1" applyAlignment="1">
      <alignment horizontal="center" vertical="center" wrapText="1"/>
    </xf>
    <xf numFmtId="165" fontId="10" fillId="5" borderId="1" xfId="1" applyNumberFormat="1" applyFont="1" applyFill="1" applyBorder="1" applyAlignment="1">
      <alignment horizontal="center" vertical="center" wrapText="1"/>
    </xf>
    <xf numFmtId="165" fontId="10" fillId="4" borderId="2" xfId="1" applyNumberFormat="1" applyFont="1" applyFill="1" applyBorder="1" applyAlignment="1">
      <alignment horizontal="center" vertical="center" wrapText="1"/>
    </xf>
    <xf numFmtId="0" fontId="3" fillId="4" borderId="0" xfId="1" applyFont="1" applyFill="1" applyBorder="1" applyAlignment="1">
      <alignment horizontal="center" vertical="center" wrapText="1"/>
    </xf>
    <xf numFmtId="165" fontId="3" fillId="4" borderId="2" xfId="1" applyNumberFormat="1" applyFont="1" applyFill="1" applyBorder="1" applyAlignment="1">
      <alignment horizontal="center" vertical="center" wrapText="1"/>
    </xf>
    <xf numFmtId="165" fontId="3" fillId="4" borderId="2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 applyAlignment="1">
      <alignment horizontal="center" vertical="center" wrapText="1"/>
    </xf>
    <xf numFmtId="164" fontId="5" fillId="4" borderId="1" xfId="1" applyNumberFormat="1" applyFont="1" applyFill="1" applyBorder="1" applyAlignment="1">
      <alignment horizontal="center" vertical="center"/>
    </xf>
    <xf numFmtId="164" fontId="5" fillId="4" borderId="2" xfId="1" applyNumberFormat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 wrapText="1"/>
    </xf>
    <xf numFmtId="165" fontId="3" fillId="4" borderId="0" xfId="1" applyNumberFormat="1" applyFont="1" applyFill="1" applyBorder="1" applyAlignment="1">
      <alignment horizontal="center" vertical="center" wrapText="1"/>
    </xf>
    <xf numFmtId="165" fontId="5" fillId="4" borderId="0" xfId="1" applyNumberFormat="1" applyFont="1" applyFill="1" applyBorder="1" applyAlignment="1">
      <alignment horizontal="center" vertical="center" wrapText="1"/>
    </xf>
    <xf numFmtId="0" fontId="1" fillId="3" borderId="0" xfId="1" applyFont="1" applyFill="1"/>
    <xf numFmtId="0" fontId="1" fillId="5" borderId="0" xfId="1" applyFont="1" applyFill="1"/>
    <xf numFmtId="165" fontId="5" fillId="4" borderId="2" xfId="1" applyNumberFormat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wrapText="1"/>
    </xf>
    <xf numFmtId="165" fontId="3" fillId="4" borderId="1" xfId="1" applyNumberFormat="1" applyFont="1" applyFill="1" applyBorder="1" applyAlignment="1">
      <alignment horizontal="center"/>
    </xf>
    <xf numFmtId="165" fontId="3" fillId="4" borderId="2" xfId="1" applyNumberFormat="1" applyFont="1" applyFill="1" applyBorder="1" applyAlignment="1">
      <alignment horizontal="center"/>
    </xf>
    <xf numFmtId="165" fontId="6" fillId="4" borderId="1" xfId="1" applyNumberFormat="1" applyFont="1" applyFill="1" applyBorder="1" applyAlignment="1" applyProtection="1">
      <alignment horizontal="center" vertical="center"/>
    </xf>
    <xf numFmtId="165" fontId="6" fillId="4" borderId="2" xfId="1" applyNumberFormat="1" applyFont="1" applyFill="1" applyBorder="1" applyAlignment="1" applyProtection="1">
      <alignment horizontal="center" vertical="center"/>
    </xf>
    <xf numFmtId="165" fontId="1" fillId="5" borderId="1" xfId="1" applyNumberFormat="1" applyFont="1" applyFill="1" applyBorder="1"/>
    <xf numFmtId="165" fontId="6" fillId="4" borderId="1" xfId="1" applyNumberFormat="1" applyFont="1" applyFill="1" applyBorder="1" applyAlignment="1">
      <alignment horizontal="center" vertical="center"/>
    </xf>
    <xf numFmtId="165" fontId="9" fillId="4" borderId="1" xfId="1" applyNumberFormat="1" applyFont="1" applyFill="1" applyBorder="1" applyAlignment="1">
      <alignment horizontal="center" vertical="center"/>
    </xf>
    <xf numFmtId="165" fontId="9" fillId="4" borderId="2" xfId="1" applyNumberFormat="1" applyFont="1" applyFill="1" applyBorder="1" applyAlignment="1">
      <alignment horizontal="center" vertical="center"/>
    </xf>
    <xf numFmtId="0" fontId="1" fillId="5" borderId="0" xfId="1" applyFont="1" applyFill="1" applyAlignment="1">
      <alignment wrapText="1"/>
    </xf>
    <xf numFmtId="0" fontId="1" fillId="5" borderId="0" xfId="1" applyFont="1" applyFill="1" applyAlignment="1">
      <alignment horizont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41" fontId="10" fillId="5" borderId="1" xfId="0" applyNumberFormat="1" applyFont="1" applyFill="1" applyBorder="1" applyAlignment="1">
      <alignment horizontal="center" vertical="center" wrapText="1"/>
    </xf>
    <xf numFmtId="41" fontId="10" fillId="6" borderId="1" xfId="0" applyNumberFormat="1" applyFont="1" applyFill="1" applyBorder="1" applyAlignment="1">
      <alignment horizontal="center" vertical="center" wrapText="1"/>
    </xf>
    <xf numFmtId="165" fontId="1" fillId="5" borderId="0" xfId="1" applyNumberFormat="1" applyFont="1" applyFill="1"/>
    <xf numFmtId="0" fontId="10" fillId="4" borderId="1" xfId="1" applyFont="1" applyFill="1" applyBorder="1" applyAlignment="1">
      <alignment horizontal="center" vertical="center" wrapText="1"/>
    </xf>
    <xf numFmtId="165" fontId="10" fillId="4" borderId="1" xfId="1" applyNumberFormat="1" applyFont="1" applyFill="1" applyBorder="1" applyAlignment="1">
      <alignment horizontal="center" vertical="center"/>
    </xf>
    <xf numFmtId="165" fontId="10" fillId="4" borderId="2" xfId="1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" fillId="8" borderId="0" xfId="1" applyFont="1" applyFill="1"/>
    <xf numFmtId="0" fontId="10" fillId="7" borderId="1" xfId="0" applyFont="1" applyFill="1" applyBorder="1" applyAlignment="1">
      <alignment horizontal="center" vertical="center" wrapText="1"/>
    </xf>
    <xf numFmtId="0" fontId="15" fillId="5" borderId="0" xfId="1" applyFont="1" applyFill="1"/>
    <xf numFmtId="165" fontId="16" fillId="5" borderId="3" xfId="1" applyNumberFormat="1" applyFont="1" applyFill="1" applyBorder="1"/>
    <xf numFmtId="165" fontId="16" fillId="5" borderId="6" xfId="1" applyNumberFormat="1" applyFont="1" applyFill="1" applyBorder="1"/>
    <xf numFmtId="0" fontId="16" fillId="5" borderId="0" xfId="1" applyFont="1" applyFill="1"/>
    <xf numFmtId="164" fontId="5" fillId="4" borderId="0" xfId="1" applyNumberFormat="1" applyFont="1" applyFill="1" applyBorder="1" applyAlignment="1">
      <alignment horizontal="left" vertical="center" wrapText="1"/>
    </xf>
    <xf numFmtId="164" fontId="5" fillId="4" borderId="0" xfId="1" applyNumberFormat="1" applyFont="1" applyFill="1" applyBorder="1" applyAlignment="1">
      <alignment horizontal="left" vertical="center"/>
    </xf>
    <xf numFmtId="164" fontId="3" fillId="4" borderId="0" xfId="1" applyNumberFormat="1" applyFont="1" applyFill="1" applyBorder="1" applyAlignment="1">
      <alignment horizontal="left" vertical="center" wrapText="1"/>
    </xf>
    <xf numFmtId="164" fontId="3" fillId="4" borderId="0" xfId="1" applyNumberFormat="1" applyFont="1" applyFill="1" applyBorder="1" applyAlignment="1">
      <alignment horizontal="left" vertical="center"/>
    </xf>
    <xf numFmtId="165" fontId="3" fillId="4" borderId="14" xfId="1" applyNumberFormat="1" applyFont="1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/>
    </xf>
    <xf numFmtId="41" fontId="9" fillId="5" borderId="1" xfId="0" applyNumberFormat="1" applyFont="1" applyFill="1" applyBorder="1" applyAlignment="1">
      <alignment horizontal="center" vertical="center" wrapText="1"/>
    </xf>
    <xf numFmtId="41" fontId="9" fillId="5" borderId="2" xfId="0" applyNumberFormat="1" applyFont="1" applyFill="1" applyBorder="1" applyAlignment="1">
      <alignment horizontal="center" vertical="center" wrapText="1"/>
    </xf>
    <xf numFmtId="165" fontId="3" fillId="5" borderId="1" xfId="1" applyNumberFormat="1" applyFont="1" applyFill="1" applyBorder="1" applyAlignment="1">
      <alignment horizontal="center" vertical="center" wrapText="1"/>
    </xf>
    <xf numFmtId="165" fontId="3" fillId="5" borderId="2" xfId="1" applyNumberFormat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165" fontId="5" fillId="5" borderId="2" xfId="1" applyNumberFormat="1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0" fillId="5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left"/>
    </xf>
    <xf numFmtId="0" fontId="17" fillId="5" borderId="0" xfId="0" applyFont="1" applyFill="1" applyAlignment="1"/>
    <xf numFmtId="0" fontId="0" fillId="5" borderId="0" xfId="0" applyFill="1" applyAlignment="1">
      <alignment horizontal="center" vertical="center"/>
    </xf>
    <xf numFmtId="0" fontId="18" fillId="5" borderId="0" xfId="0" applyFont="1" applyFill="1" applyAlignment="1">
      <alignment horizontal="center" vertical="center"/>
    </xf>
    <xf numFmtId="0" fontId="17" fillId="5" borderId="0" xfId="0" applyFont="1" applyFill="1" applyAlignment="1">
      <alignment horizontal="left"/>
    </xf>
    <xf numFmtId="0" fontId="0" fillId="5" borderId="0" xfId="0" applyFill="1" applyAlignment="1">
      <alignment horizontal="left" vertical="center"/>
    </xf>
    <xf numFmtId="0" fontId="21" fillId="5" borderId="0" xfId="0" applyFont="1" applyFill="1" applyAlignment="1"/>
    <xf numFmtId="0" fontId="20" fillId="5" borderId="0" xfId="0" applyFont="1" applyFill="1" applyAlignment="1">
      <alignment horizontal="center" vertical="center"/>
    </xf>
    <xf numFmtId="164" fontId="22" fillId="4" borderId="0" xfId="1" applyNumberFormat="1" applyFont="1" applyFill="1" applyBorder="1" applyAlignment="1">
      <alignment horizontal="left" vertical="center"/>
    </xf>
    <xf numFmtId="0" fontId="3" fillId="4" borderId="7" xfId="1" applyFont="1" applyFill="1" applyBorder="1" applyAlignment="1">
      <alignment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165" fontId="5" fillId="4" borderId="1" xfId="1" applyNumberFormat="1" applyFont="1" applyFill="1" applyBorder="1" applyAlignment="1">
      <alignment horizontal="center" vertical="center" wrapText="1"/>
    </xf>
    <xf numFmtId="165" fontId="5" fillId="4" borderId="2" xfId="1" applyNumberFormat="1" applyFont="1" applyFill="1" applyBorder="1" applyAlignment="1">
      <alignment horizontal="center" vertical="center" wrapText="1"/>
    </xf>
    <xf numFmtId="0" fontId="14" fillId="4" borderId="4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7" xfId="1" applyFont="1" applyFill="1" applyBorder="1" applyAlignment="1">
      <alignment horizontal="center" vertical="center" wrapText="1"/>
    </xf>
    <xf numFmtId="0" fontId="6" fillId="4" borderId="1" xfId="6" applyFont="1" applyFill="1" applyBorder="1" applyAlignment="1">
      <alignment horizontal="center" vertical="center" wrapText="1"/>
    </xf>
    <xf numFmtId="0" fontId="3" fillId="4" borderId="1" xfId="1" applyFont="1" applyFill="1" applyBorder="1" applyAlignment="1"/>
    <xf numFmtId="0" fontId="3" fillId="4" borderId="7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5" fillId="4" borderId="14" xfId="1" applyFont="1" applyFill="1" applyBorder="1" applyAlignment="1">
      <alignment horizontal="center" vertical="center"/>
    </xf>
    <xf numFmtId="0" fontId="5" fillId="4" borderId="15" xfId="1" applyFont="1" applyFill="1" applyBorder="1" applyAlignment="1">
      <alignment horizontal="center" vertical="center"/>
    </xf>
    <xf numFmtId="0" fontId="5" fillId="4" borderId="16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14" fillId="4" borderId="4" xfId="1" applyFont="1" applyFill="1" applyBorder="1" applyAlignment="1">
      <alignment horizontal="center" vertical="center" wrapText="1"/>
    </xf>
    <xf numFmtId="0" fontId="14" fillId="4" borderId="19" xfId="1" applyFont="1" applyFill="1" applyBorder="1" applyAlignment="1">
      <alignment horizontal="center" vertical="center" wrapText="1"/>
    </xf>
    <xf numFmtId="0" fontId="14" fillId="4" borderId="15" xfId="1" applyFont="1" applyFill="1" applyBorder="1" applyAlignment="1">
      <alignment horizontal="center" vertical="center" wrapText="1"/>
    </xf>
    <xf numFmtId="0" fontId="14" fillId="4" borderId="20" xfId="1" applyFont="1" applyFill="1" applyBorder="1" applyAlignment="1">
      <alignment horizontal="center" vertical="center" wrapText="1"/>
    </xf>
    <xf numFmtId="0" fontId="3" fillId="4" borderId="19" xfId="1" applyFont="1" applyFill="1" applyBorder="1" applyAlignment="1">
      <alignment horizontal="center" vertical="center"/>
    </xf>
    <xf numFmtId="0" fontId="3" fillId="4" borderId="15" xfId="1" applyFont="1" applyFill="1" applyBorder="1" applyAlignment="1">
      <alignment horizontal="center" vertical="center"/>
    </xf>
    <xf numFmtId="0" fontId="3" fillId="4" borderId="20" xfId="1" applyFont="1" applyFill="1" applyBorder="1" applyAlignment="1">
      <alignment horizontal="center" vertical="center"/>
    </xf>
    <xf numFmtId="0" fontId="11" fillId="4" borderId="19" xfId="1" applyFont="1" applyFill="1" applyBorder="1" applyAlignment="1">
      <alignment horizontal="center" vertical="center" wrapText="1"/>
    </xf>
    <xf numFmtId="0" fontId="0" fillId="5" borderId="15" xfId="0" applyFill="1" applyBorder="1"/>
    <xf numFmtId="0" fontId="0" fillId="5" borderId="20" xfId="0" applyFill="1" applyBorder="1"/>
    <xf numFmtId="0" fontId="5" fillId="4" borderId="1" xfId="1" applyFont="1" applyFill="1" applyBorder="1" applyAlignment="1">
      <alignment horizontal="center" vertical="center"/>
    </xf>
    <xf numFmtId="0" fontId="14" fillId="4" borderId="11" xfId="1" applyFont="1" applyFill="1" applyBorder="1" applyAlignment="1">
      <alignment horizontal="center" vertical="top" wrapText="1"/>
    </xf>
    <xf numFmtId="0" fontId="14" fillId="4" borderId="12" xfId="1" applyFont="1" applyFill="1" applyBorder="1" applyAlignment="1">
      <alignment horizontal="center" vertical="top" wrapText="1"/>
    </xf>
    <xf numFmtId="0" fontId="14" fillId="4" borderId="13" xfId="1" applyFont="1" applyFill="1" applyBorder="1" applyAlignment="1">
      <alignment horizontal="center" vertical="top" wrapText="1"/>
    </xf>
    <xf numFmtId="0" fontId="11" fillId="4" borderId="4" xfId="1" applyFont="1" applyFill="1" applyBorder="1" applyAlignment="1">
      <alignment horizontal="center" vertical="center" wrapText="1"/>
    </xf>
    <xf numFmtId="0" fontId="3" fillId="4" borderId="17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5" fillId="4" borderId="18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center"/>
    </xf>
    <xf numFmtId="0" fontId="11" fillId="4" borderId="11" xfId="1" applyFont="1" applyFill="1" applyBorder="1" applyAlignment="1">
      <alignment horizontal="center" vertical="center" wrapText="1"/>
    </xf>
    <xf numFmtId="0" fontId="11" fillId="4" borderId="12" xfId="1" applyFont="1" applyFill="1" applyBorder="1" applyAlignment="1">
      <alignment horizontal="center" vertical="center" wrapText="1"/>
    </xf>
    <xf numFmtId="0" fontId="11" fillId="4" borderId="13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14" fillId="4" borderId="2" xfId="1" applyFont="1" applyFill="1" applyBorder="1" applyAlignment="1">
      <alignment horizontal="center" vertical="center" wrapText="1"/>
    </xf>
    <xf numFmtId="0" fontId="12" fillId="4" borderId="4" xfId="1" applyFont="1" applyFill="1" applyBorder="1" applyAlignment="1">
      <alignment horizontal="center" vertical="center"/>
    </xf>
    <xf numFmtId="0" fontId="12" fillId="4" borderId="1" xfId="1" applyFont="1" applyFill="1" applyBorder="1" applyAlignment="1">
      <alignment horizontal="center" vertical="center"/>
    </xf>
    <xf numFmtId="0" fontId="12" fillId="4" borderId="2" xfId="1" applyFont="1" applyFill="1" applyBorder="1" applyAlignment="1">
      <alignment horizontal="center" vertical="center"/>
    </xf>
    <xf numFmtId="0" fontId="6" fillId="4" borderId="1" xfId="6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7" xfId="1" applyFont="1" applyFill="1" applyBorder="1" applyAlignment="1">
      <alignment horizontal="center" vertical="center" wrapText="1"/>
    </xf>
    <xf numFmtId="0" fontId="6" fillId="4" borderId="10" xfId="1" applyFont="1" applyFill="1" applyBorder="1" applyAlignment="1">
      <alignment horizontal="center" vertical="center" wrapText="1"/>
    </xf>
    <xf numFmtId="0" fontId="14" fillId="5" borderId="11" xfId="1" applyFont="1" applyFill="1" applyBorder="1" applyAlignment="1">
      <alignment horizontal="center" vertical="top" wrapText="1"/>
    </xf>
    <xf numFmtId="0" fontId="14" fillId="5" borderId="12" xfId="1" applyFont="1" applyFill="1" applyBorder="1" applyAlignment="1">
      <alignment horizontal="center" vertical="top" wrapText="1"/>
    </xf>
    <xf numFmtId="0" fontId="14" fillId="5" borderId="13" xfId="1" applyFont="1" applyFill="1" applyBorder="1" applyAlignment="1">
      <alignment horizontal="center" vertical="top" wrapText="1"/>
    </xf>
    <xf numFmtId="0" fontId="5" fillId="5" borderId="1" xfId="1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left" vertical="center" wrapText="1"/>
    </xf>
    <xf numFmtId="0" fontId="9" fillId="5" borderId="15" xfId="0" applyFont="1" applyFill="1" applyBorder="1" applyAlignment="1">
      <alignment horizontal="left" vertical="center" wrapText="1"/>
    </xf>
    <xf numFmtId="0" fontId="9" fillId="5" borderId="16" xfId="0" applyFont="1" applyFill="1" applyBorder="1" applyAlignment="1">
      <alignment horizontal="left" vertical="center" wrapText="1"/>
    </xf>
    <xf numFmtId="0" fontId="17" fillId="5" borderId="0" xfId="0" applyFont="1" applyFill="1" applyAlignment="1">
      <alignment horizontal="left"/>
    </xf>
    <xf numFmtId="0" fontId="19" fillId="5" borderId="0" xfId="0" applyFont="1" applyFill="1" applyAlignment="1">
      <alignment horizontal="left"/>
    </xf>
    <xf numFmtId="0" fontId="13" fillId="4" borderId="0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165" fontId="5" fillId="4" borderId="5" xfId="1" applyNumberFormat="1" applyFont="1" applyFill="1" applyBorder="1" applyAlignment="1">
      <alignment horizontal="center" vertical="center" wrapText="1"/>
    </xf>
    <xf numFmtId="165" fontId="5" fillId="4" borderId="1" xfId="1" applyNumberFormat="1" applyFont="1" applyFill="1" applyBorder="1" applyAlignment="1">
      <alignment horizontal="center" vertical="center" wrapText="1"/>
    </xf>
    <xf numFmtId="165" fontId="5" fillId="4" borderId="9" xfId="1" applyNumberFormat="1" applyFont="1" applyFill="1" applyBorder="1" applyAlignment="1">
      <alignment horizontal="center" vertical="center" wrapText="1"/>
    </xf>
    <xf numFmtId="0" fontId="5" fillId="4" borderId="21" xfId="1" applyFont="1" applyFill="1" applyBorder="1" applyAlignment="1">
      <alignment horizontal="center" vertical="center" wrapText="1"/>
    </xf>
    <xf numFmtId="0" fontId="5" fillId="4" borderId="22" xfId="1" applyFont="1" applyFill="1" applyBorder="1" applyAlignment="1">
      <alignment horizontal="center" vertical="center" wrapText="1"/>
    </xf>
    <xf numFmtId="0" fontId="5" fillId="4" borderId="23" xfId="1" applyFont="1" applyFill="1" applyBorder="1" applyAlignment="1">
      <alignment horizontal="center" vertical="center" wrapText="1"/>
    </xf>
    <xf numFmtId="0" fontId="5" fillId="4" borderId="24" xfId="1" applyFont="1" applyFill="1" applyBorder="1" applyAlignment="1">
      <alignment horizontal="center" vertical="center" wrapText="1"/>
    </xf>
    <xf numFmtId="165" fontId="5" fillId="4" borderId="2" xfId="1" applyNumberFormat="1" applyFont="1" applyFill="1" applyBorder="1" applyAlignment="1">
      <alignment horizontal="center" vertical="center" wrapText="1"/>
    </xf>
    <xf numFmtId="0" fontId="14" fillId="4" borderId="12" xfId="1" applyFont="1" applyFill="1" applyBorder="1" applyAlignment="1">
      <alignment horizontal="center" vertical="center" wrapText="1"/>
    </xf>
    <xf numFmtId="0" fontId="14" fillId="4" borderId="13" xfId="1" applyFont="1" applyFill="1" applyBorder="1" applyAlignment="1">
      <alignment horizontal="center" vertical="center" wrapText="1"/>
    </xf>
    <xf numFmtId="0" fontId="14" fillId="4" borderId="11" xfId="1" applyFont="1" applyFill="1" applyBorder="1" applyAlignment="1">
      <alignment horizontal="center" vertical="center" wrapText="1"/>
    </xf>
  </cellXfs>
  <cellStyles count="7">
    <cellStyle name="Excel Built-in Normal" xfId="1"/>
    <cellStyle name="Excel Built-in Normal 1" xfId="2"/>
    <cellStyle name="Excel_BuiltIn_Акцент2 1" xfId="3"/>
    <cellStyle name="Обычный" xfId="0" builtinId="0"/>
    <cellStyle name="Обычный 2" xfId="4"/>
    <cellStyle name="Обычный 3" xfId="5"/>
    <cellStyle name="Пояснение 2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P410"/>
  <sheetViews>
    <sheetView tabSelected="1" view="pageBreakPreview" topLeftCell="A7" zoomScaleNormal="80" zoomScaleSheetLayoutView="100" workbookViewId="0">
      <selection activeCell="J30" sqref="J30"/>
    </sheetView>
  </sheetViews>
  <sheetFormatPr defaultColWidth="8.7109375" defaultRowHeight="15"/>
  <cols>
    <col min="1" max="1" width="51" style="16" customWidth="1"/>
    <col min="2" max="2" width="39.5703125" style="28" customWidth="1"/>
    <col min="3" max="3" width="19.85546875" style="28" customWidth="1"/>
    <col min="4" max="4" width="19.85546875" style="27" customWidth="1"/>
    <col min="5" max="5" width="12.5703125" style="16" customWidth="1"/>
    <col min="6" max="6" width="9.85546875" style="16" customWidth="1"/>
    <col min="7" max="7" width="9" style="16" bestFit="1" customWidth="1"/>
    <col min="8" max="8" width="9.85546875" style="16" bestFit="1" customWidth="1"/>
    <col min="9" max="9" width="9" style="16" bestFit="1" customWidth="1"/>
    <col min="10" max="10" width="9.85546875" style="16" bestFit="1" customWidth="1"/>
    <col min="11" max="11" width="9" style="16" bestFit="1" customWidth="1"/>
    <col min="12" max="12" width="10.28515625" style="16" customWidth="1"/>
    <col min="13" max="13" width="9.7109375" style="16" customWidth="1"/>
    <col min="14" max="16384" width="8.7109375" style="15"/>
  </cols>
  <sheetData>
    <row r="1" spans="1:13">
      <c r="A1" s="12"/>
      <c r="B1" s="5"/>
      <c r="C1" s="5"/>
      <c r="D1" s="5"/>
      <c r="E1" s="13"/>
      <c r="F1" s="13"/>
      <c r="G1" s="13"/>
      <c r="H1" s="60" t="s">
        <v>289</v>
      </c>
      <c r="I1" s="61"/>
      <c r="J1" s="62"/>
      <c r="K1" s="62"/>
      <c r="L1" s="62"/>
      <c r="M1" s="62"/>
    </row>
    <row r="2" spans="1:13">
      <c r="A2" s="12"/>
      <c r="B2" s="5"/>
      <c r="C2" s="5"/>
      <c r="D2" s="5"/>
      <c r="E2" s="13"/>
      <c r="F2" s="13"/>
      <c r="G2" s="13"/>
      <c r="H2" s="63" t="s">
        <v>287</v>
      </c>
      <c r="I2" s="64"/>
      <c r="J2" s="45"/>
      <c r="K2" s="45"/>
      <c r="L2" s="64"/>
      <c r="M2" s="64"/>
    </row>
    <row r="3" spans="1:13">
      <c r="A3" s="12"/>
      <c r="B3" s="5"/>
      <c r="C3" s="5"/>
      <c r="D3" s="5"/>
      <c r="E3" s="13"/>
      <c r="F3" s="13"/>
      <c r="G3" s="13"/>
      <c r="H3" s="135" t="s">
        <v>288</v>
      </c>
      <c r="I3" s="135"/>
      <c r="J3" s="135"/>
      <c r="K3" s="135"/>
      <c r="L3" s="135"/>
      <c r="M3" s="135"/>
    </row>
    <row r="4" spans="1:13">
      <c r="A4" s="12"/>
      <c r="B4" s="5"/>
      <c r="C4" s="5"/>
      <c r="D4" s="5"/>
      <c r="E4" s="13"/>
      <c r="F4" s="13"/>
      <c r="G4" s="13"/>
      <c r="H4" s="60" t="s">
        <v>302</v>
      </c>
      <c r="I4" s="61"/>
      <c r="J4" s="46"/>
      <c r="K4" s="46"/>
      <c r="L4" s="46"/>
      <c r="M4" s="46"/>
    </row>
    <row r="5" spans="1:13">
      <c r="A5" s="12"/>
      <c r="B5" s="5"/>
      <c r="C5" s="5"/>
      <c r="D5" s="5"/>
      <c r="E5" s="13"/>
      <c r="F5" s="13"/>
      <c r="G5" s="13"/>
      <c r="H5" s="59" t="s">
        <v>294</v>
      </c>
      <c r="I5" s="58"/>
      <c r="J5" s="47"/>
      <c r="K5" s="47"/>
      <c r="L5" s="58"/>
      <c r="M5" s="58"/>
    </row>
    <row r="6" spans="1:13">
      <c r="A6" s="12"/>
      <c r="B6" s="5"/>
      <c r="C6" s="5"/>
      <c r="D6" s="5"/>
      <c r="E6" s="13"/>
      <c r="F6" s="13"/>
      <c r="G6" s="13"/>
      <c r="H6" s="136" t="s">
        <v>295</v>
      </c>
      <c r="I6" s="136"/>
      <c r="J6" s="136"/>
      <c r="K6" s="136"/>
      <c r="L6" s="136"/>
      <c r="M6" s="136"/>
    </row>
    <row r="7" spans="1:13">
      <c r="A7" s="12"/>
      <c r="B7" s="5"/>
      <c r="C7" s="5"/>
      <c r="D7" s="5"/>
      <c r="E7" s="13"/>
      <c r="F7" s="13"/>
      <c r="G7" s="13"/>
      <c r="H7" s="65" t="s">
        <v>305</v>
      </c>
      <c r="I7" s="66"/>
      <c r="J7" s="67"/>
      <c r="K7" s="48"/>
      <c r="L7" s="48"/>
      <c r="M7" s="48"/>
    </row>
    <row r="8" spans="1:13">
      <c r="A8" s="12"/>
      <c r="B8" s="5"/>
      <c r="C8" s="5"/>
      <c r="D8" s="5"/>
      <c r="E8" s="13"/>
      <c r="F8" s="13"/>
      <c r="G8" s="13"/>
      <c r="H8" s="13"/>
      <c r="I8" s="13"/>
      <c r="J8" s="14"/>
      <c r="K8" s="14"/>
      <c r="L8" s="14"/>
      <c r="M8" s="14"/>
    </row>
    <row r="9" spans="1:13" ht="15.75" thickBot="1">
      <c r="A9" s="137" t="s">
        <v>293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</row>
    <row r="10" spans="1:13" s="41" customFormat="1" ht="25.5">
      <c r="A10" s="138" t="s">
        <v>0</v>
      </c>
      <c r="B10" s="140" t="s">
        <v>103</v>
      </c>
      <c r="C10" s="71" t="s">
        <v>1</v>
      </c>
      <c r="D10" s="71" t="s">
        <v>2</v>
      </c>
      <c r="E10" s="142" t="s">
        <v>102</v>
      </c>
      <c r="F10" s="142" t="s">
        <v>3</v>
      </c>
      <c r="G10" s="142"/>
      <c r="H10" s="142" t="s">
        <v>4</v>
      </c>
      <c r="I10" s="142"/>
      <c r="J10" s="142"/>
      <c r="K10" s="142"/>
      <c r="L10" s="142"/>
      <c r="M10" s="144"/>
    </row>
    <row r="11" spans="1:13" s="41" customFormat="1" ht="21" customHeight="1">
      <c r="A11" s="139"/>
      <c r="B11" s="141"/>
      <c r="C11" s="145" t="s">
        <v>104</v>
      </c>
      <c r="D11" s="146"/>
      <c r="E11" s="143"/>
      <c r="F11" s="143" t="s">
        <v>5</v>
      </c>
      <c r="G11" s="143" t="s">
        <v>6</v>
      </c>
      <c r="H11" s="143" t="s">
        <v>7</v>
      </c>
      <c r="I11" s="143"/>
      <c r="J11" s="143" t="s">
        <v>8</v>
      </c>
      <c r="K11" s="143"/>
      <c r="L11" s="143" t="s">
        <v>9</v>
      </c>
      <c r="M11" s="149"/>
    </row>
    <row r="12" spans="1:13" s="41" customFormat="1" ht="20.25" customHeight="1">
      <c r="A12" s="139"/>
      <c r="B12" s="141"/>
      <c r="C12" s="147"/>
      <c r="D12" s="148"/>
      <c r="E12" s="143"/>
      <c r="F12" s="143"/>
      <c r="G12" s="143"/>
      <c r="H12" s="72" t="s">
        <v>5</v>
      </c>
      <c r="I12" s="72" t="s">
        <v>6</v>
      </c>
      <c r="J12" s="72" t="s">
        <v>5</v>
      </c>
      <c r="K12" s="72" t="s">
        <v>6</v>
      </c>
      <c r="L12" s="72" t="s">
        <v>5</v>
      </c>
      <c r="M12" s="17" t="s">
        <v>105</v>
      </c>
    </row>
    <row r="13" spans="1:13" s="16" customFormat="1">
      <c r="A13" s="93" t="s">
        <v>27</v>
      </c>
      <c r="B13" s="117" t="s">
        <v>106</v>
      </c>
      <c r="C13" s="75" t="s">
        <v>30</v>
      </c>
      <c r="D13" s="75" t="s">
        <v>14</v>
      </c>
      <c r="E13" s="9">
        <f>F13+G13</f>
        <v>5</v>
      </c>
      <c r="F13" s="9">
        <f t="shared" ref="F13:G15" si="0">H13+J13+L13</f>
        <v>5</v>
      </c>
      <c r="G13" s="9">
        <f t="shared" si="0"/>
        <v>0</v>
      </c>
      <c r="H13" s="9">
        <v>5</v>
      </c>
      <c r="I13" s="9">
        <v>0</v>
      </c>
      <c r="J13" s="9">
        <v>0</v>
      </c>
      <c r="K13" s="9">
        <v>0</v>
      </c>
      <c r="L13" s="9">
        <v>0</v>
      </c>
      <c r="M13" s="6">
        <v>0</v>
      </c>
    </row>
    <row r="14" spans="1:13" s="16" customFormat="1">
      <c r="A14" s="93"/>
      <c r="B14" s="117"/>
      <c r="C14" s="75" t="s">
        <v>15</v>
      </c>
      <c r="D14" s="75" t="s">
        <v>54</v>
      </c>
      <c r="E14" s="9">
        <f>F14+G14</f>
        <v>16</v>
      </c>
      <c r="F14" s="9">
        <f t="shared" si="0"/>
        <v>16</v>
      </c>
      <c r="G14" s="9">
        <f t="shared" si="0"/>
        <v>0</v>
      </c>
      <c r="H14" s="9">
        <v>16</v>
      </c>
      <c r="I14" s="9">
        <v>0</v>
      </c>
      <c r="J14" s="9">
        <v>0</v>
      </c>
      <c r="K14" s="9">
        <v>0</v>
      </c>
      <c r="L14" s="9">
        <v>0</v>
      </c>
      <c r="M14" s="6">
        <v>0</v>
      </c>
    </row>
    <row r="15" spans="1:13" s="16" customFormat="1">
      <c r="A15" s="93"/>
      <c r="B15" s="117"/>
      <c r="C15" s="75" t="s">
        <v>10</v>
      </c>
      <c r="D15" s="75" t="s">
        <v>11</v>
      </c>
      <c r="E15" s="9">
        <f>F15+G15</f>
        <v>9</v>
      </c>
      <c r="F15" s="9">
        <f t="shared" si="0"/>
        <v>9</v>
      </c>
      <c r="G15" s="9">
        <f t="shared" si="0"/>
        <v>0</v>
      </c>
      <c r="H15" s="9">
        <v>9</v>
      </c>
      <c r="I15" s="9">
        <v>0</v>
      </c>
      <c r="J15" s="9">
        <v>0</v>
      </c>
      <c r="K15" s="9">
        <v>0</v>
      </c>
      <c r="L15" s="9">
        <v>0</v>
      </c>
      <c r="M15" s="6">
        <v>0</v>
      </c>
    </row>
    <row r="16" spans="1:13" s="16" customFormat="1">
      <c r="A16" s="93"/>
      <c r="B16" s="103" t="s">
        <v>18</v>
      </c>
      <c r="C16" s="103"/>
      <c r="D16" s="103"/>
      <c r="E16" s="1">
        <f>SUM(E13:E15)</f>
        <v>30</v>
      </c>
      <c r="F16" s="1">
        <f t="shared" ref="F16:M16" si="1">SUM(F13:F15)</f>
        <v>30</v>
      </c>
      <c r="G16" s="1">
        <f t="shared" si="1"/>
        <v>0</v>
      </c>
      <c r="H16" s="1">
        <f t="shared" si="1"/>
        <v>30</v>
      </c>
      <c r="I16" s="1">
        <f t="shared" si="1"/>
        <v>0</v>
      </c>
      <c r="J16" s="1">
        <f t="shared" si="1"/>
        <v>0</v>
      </c>
      <c r="K16" s="1">
        <f t="shared" si="1"/>
        <v>0</v>
      </c>
      <c r="L16" s="1">
        <f t="shared" si="1"/>
        <v>0</v>
      </c>
      <c r="M16" s="1">
        <f t="shared" si="1"/>
        <v>0</v>
      </c>
    </row>
    <row r="17" spans="1:13" s="16" customFormat="1">
      <c r="A17" s="50"/>
      <c r="B17" s="18"/>
      <c r="C17" s="18"/>
      <c r="D17" s="18"/>
      <c r="E17" s="19"/>
      <c r="F17" s="19"/>
      <c r="G17" s="19"/>
      <c r="H17" s="19"/>
      <c r="I17" s="19"/>
      <c r="J17" s="19"/>
      <c r="K17" s="19"/>
      <c r="L17" s="19"/>
      <c r="M17" s="20"/>
    </row>
    <row r="18" spans="1:13" s="16" customFormat="1">
      <c r="A18" s="93" t="s">
        <v>107</v>
      </c>
      <c r="B18" s="117" t="s">
        <v>108</v>
      </c>
      <c r="C18" s="75" t="s">
        <v>32</v>
      </c>
      <c r="D18" s="75" t="s">
        <v>33</v>
      </c>
      <c r="E18" s="8">
        <f>F18+G18</f>
        <v>27</v>
      </c>
      <c r="F18" s="8">
        <f>H18+J18+L18</f>
        <v>27</v>
      </c>
      <c r="G18" s="8">
        <f>I18+K18+M18</f>
        <v>0</v>
      </c>
      <c r="H18" s="8">
        <v>27</v>
      </c>
      <c r="I18" s="8">
        <v>0</v>
      </c>
      <c r="J18" s="8">
        <v>0</v>
      </c>
      <c r="K18" s="8">
        <v>0</v>
      </c>
      <c r="L18" s="8">
        <v>0</v>
      </c>
      <c r="M18" s="7">
        <v>0</v>
      </c>
    </row>
    <row r="19" spans="1:13" s="16" customFormat="1">
      <c r="A19" s="93"/>
      <c r="B19" s="117"/>
      <c r="C19" s="75" t="s">
        <v>38</v>
      </c>
      <c r="D19" s="75" t="s">
        <v>39</v>
      </c>
      <c r="E19" s="8">
        <v>10</v>
      </c>
      <c r="F19" s="8">
        <v>10</v>
      </c>
      <c r="G19" s="8">
        <f t="shared" ref="F19:G24" si="2">I19+K19+M19</f>
        <v>0</v>
      </c>
      <c r="H19" s="8">
        <v>10</v>
      </c>
      <c r="I19" s="8">
        <v>0</v>
      </c>
      <c r="J19" s="8">
        <v>0</v>
      </c>
      <c r="K19" s="8">
        <v>0</v>
      </c>
      <c r="L19" s="8">
        <v>0</v>
      </c>
      <c r="M19" s="7">
        <v>0</v>
      </c>
    </row>
    <row r="20" spans="1:13" s="16" customFormat="1">
      <c r="A20" s="93"/>
      <c r="B20" s="117"/>
      <c r="C20" s="75" t="s">
        <v>44</v>
      </c>
      <c r="D20" s="75" t="s">
        <v>45</v>
      </c>
      <c r="E20" s="8">
        <f t="shared" ref="E20:E24" si="3">F20+G20</f>
        <v>3</v>
      </c>
      <c r="F20" s="8">
        <f t="shared" si="2"/>
        <v>3</v>
      </c>
      <c r="G20" s="8">
        <f t="shared" si="2"/>
        <v>0</v>
      </c>
      <c r="H20" s="8">
        <v>3</v>
      </c>
      <c r="I20" s="8">
        <v>0</v>
      </c>
      <c r="J20" s="8">
        <v>0</v>
      </c>
      <c r="K20" s="8">
        <v>0</v>
      </c>
      <c r="L20" s="8">
        <v>0</v>
      </c>
      <c r="M20" s="7">
        <v>0</v>
      </c>
    </row>
    <row r="21" spans="1:13" s="16" customFormat="1">
      <c r="A21" s="93"/>
      <c r="B21" s="117"/>
      <c r="C21" s="75" t="s">
        <v>26</v>
      </c>
      <c r="D21" s="75" t="s">
        <v>40</v>
      </c>
      <c r="E21" s="8">
        <f t="shared" si="3"/>
        <v>12</v>
      </c>
      <c r="F21" s="8">
        <f t="shared" si="2"/>
        <v>10</v>
      </c>
      <c r="G21" s="8">
        <f t="shared" si="2"/>
        <v>2</v>
      </c>
      <c r="H21" s="8">
        <v>10</v>
      </c>
      <c r="I21" s="8">
        <v>2</v>
      </c>
      <c r="J21" s="8">
        <v>0</v>
      </c>
      <c r="K21" s="8">
        <v>0</v>
      </c>
      <c r="L21" s="8">
        <v>0</v>
      </c>
      <c r="M21" s="7">
        <v>0</v>
      </c>
    </row>
    <row r="22" spans="1:13" s="16" customFormat="1">
      <c r="A22" s="93"/>
      <c r="B22" s="117"/>
      <c r="C22" s="75" t="s">
        <v>37</v>
      </c>
      <c r="D22" s="75" t="s">
        <v>31</v>
      </c>
      <c r="E22" s="8">
        <f t="shared" si="3"/>
        <v>3</v>
      </c>
      <c r="F22" s="8">
        <f t="shared" si="2"/>
        <v>3</v>
      </c>
      <c r="G22" s="8">
        <f t="shared" si="2"/>
        <v>0</v>
      </c>
      <c r="H22" s="8">
        <v>3</v>
      </c>
      <c r="I22" s="8">
        <v>0</v>
      </c>
      <c r="J22" s="8">
        <v>0</v>
      </c>
      <c r="K22" s="8">
        <v>0</v>
      </c>
      <c r="L22" s="8">
        <v>0</v>
      </c>
      <c r="M22" s="7">
        <v>0</v>
      </c>
    </row>
    <row r="23" spans="1:13" s="16" customFormat="1" ht="25.5">
      <c r="A23" s="93"/>
      <c r="B23" s="117"/>
      <c r="C23" s="75" t="s">
        <v>24</v>
      </c>
      <c r="D23" s="75" t="s">
        <v>62</v>
      </c>
      <c r="E23" s="8">
        <f t="shared" si="3"/>
        <v>2</v>
      </c>
      <c r="F23" s="8">
        <f t="shared" si="2"/>
        <v>0</v>
      </c>
      <c r="G23" s="8">
        <f t="shared" si="2"/>
        <v>2</v>
      </c>
      <c r="H23" s="8">
        <v>0</v>
      </c>
      <c r="I23" s="8">
        <v>2</v>
      </c>
      <c r="J23" s="8">
        <v>0</v>
      </c>
      <c r="K23" s="8">
        <v>0</v>
      </c>
      <c r="L23" s="8">
        <v>0</v>
      </c>
      <c r="M23" s="7">
        <v>0</v>
      </c>
    </row>
    <row r="24" spans="1:13" s="16" customFormat="1">
      <c r="A24" s="93"/>
      <c r="B24" s="79" t="s">
        <v>109</v>
      </c>
      <c r="C24" s="75" t="s">
        <v>32</v>
      </c>
      <c r="D24" s="75" t="s">
        <v>33</v>
      </c>
      <c r="E24" s="8">
        <f t="shared" si="3"/>
        <v>2</v>
      </c>
      <c r="F24" s="8">
        <f t="shared" si="2"/>
        <v>2</v>
      </c>
      <c r="G24" s="8">
        <f t="shared" si="2"/>
        <v>0</v>
      </c>
      <c r="H24" s="8">
        <v>2</v>
      </c>
      <c r="I24" s="8">
        <v>0</v>
      </c>
      <c r="J24" s="8">
        <v>0</v>
      </c>
      <c r="K24" s="8">
        <v>0</v>
      </c>
      <c r="L24" s="8">
        <v>0</v>
      </c>
      <c r="M24" s="7">
        <v>0</v>
      </c>
    </row>
    <row r="25" spans="1:13" s="16" customFormat="1">
      <c r="A25" s="93"/>
      <c r="B25" s="103" t="s">
        <v>18</v>
      </c>
      <c r="C25" s="103"/>
      <c r="D25" s="103"/>
      <c r="E25" s="1">
        <f>SUM(E18:E24)</f>
        <v>59</v>
      </c>
      <c r="F25" s="1">
        <f t="shared" ref="F25:M25" si="4">SUM(F18:F24)</f>
        <v>55</v>
      </c>
      <c r="G25" s="1">
        <f t="shared" si="4"/>
        <v>4</v>
      </c>
      <c r="H25" s="1">
        <f t="shared" si="4"/>
        <v>55</v>
      </c>
      <c r="I25" s="1">
        <f t="shared" si="4"/>
        <v>4</v>
      </c>
      <c r="J25" s="1">
        <f t="shared" si="4"/>
        <v>0</v>
      </c>
      <c r="K25" s="1">
        <f t="shared" si="4"/>
        <v>0</v>
      </c>
      <c r="L25" s="1">
        <f t="shared" si="4"/>
        <v>0</v>
      </c>
      <c r="M25" s="17">
        <f t="shared" si="4"/>
        <v>0</v>
      </c>
    </row>
    <row r="26" spans="1:13" s="16" customFormat="1">
      <c r="A26" s="50"/>
      <c r="B26" s="18"/>
      <c r="C26" s="18"/>
      <c r="D26" s="18"/>
      <c r="E26" s="19"/>
      <c r="F26" s="19"/>
      <c r="G26" s="19"/>
      <c r="H26" s="19"/>
      <c r="I26" s="19"/>
      <c r="J26" s="19"/>
      <c r="K26" s="19"/>
      <c r="L26" s="19"/>
      <c r="M26" s="20"/>
    </row>
    <row r="27" spans="1:13" s="16" customFormat="1">
      <c r="A27" s="93" t="s">
        <v>42</v>
      </c>
      <c r="B27" s="117" t="s">
        <v>110</v>
      </c>
      <c r="C27" s="75" t="s">
        <v>32</v>
      </c>
      <c r="D27" s="75" t="s">
        <v>33</v>
      </c>
      <c r="E27" s="8">
        <f>F27+G27</f>
        <v>20</v>
      </c>
      <c r="F27" s="8">
        <f>H27+J27+L27</f>
        <v>20</v>
      </c>
      <c r="G27" s="8">
        <f>I27+K27+M27</f>
        <v>0</v>
      </c>
      <c r="H27" s="8">
        <v>20</v>
      </c>
      <c r="I27" s="8">
        <v>0</v>
      </c>
      <c r="J27" s="8">
        <v>0</v>
      </c>
      <c r="K27" s="8">
        <v>0</v>
      </c>
      <c r="L27" s="8">
        <v>0</v>
      </c>
      <c r="M27" s="7">
        <v>0</v>
      </c>
    </row>
    <row r="28" spans="1:13" s="16" customFormat="1">
      <c r="A28" s="93"/>
      <c r="B28" s="117" t="s">
        <v>110</v>
      </c>
      <c r="C28" s="75" t="s">
        <v>37</v>
      </c>
      <c r="D28" s="75" t="s">
        <v>31</v>
      </c>
      <c r="E28" s="8">
        <f>F28+G28</f>
        <v>5</v>
      </c>
      <c r="F28" s="8">
        <f t="shared" ref="F28:G32" si="5">H28+J28+L28</f>
        <v>5</v>
      </c>
      <c r="G28" s="8">
        <f t="shared" si="5"/>
        <v>0</v>
      </c>
      <c r="H28" s="8">
        <v>5</v>
      </c>
      <c r="I28" s="8">
        <v>0</v>
      </c>
      <c r="J28" s="8">
        <v>0</v>
      </c>
      <c r="K28" s="8">
        <v>0</v>
      </c>
      <c r="L28" s="8">
        <v>0</v>
      </c>
      <c r="M28" s="7">
        <v>0</v>
      </c>
    </row>
    <row r="29" spans="1:13" s="16" customFormat="1">
      <c r="A29" s="93"/>
      <c r="B29" s="117" t="s">
        <v>111</v>
      </c>
      <c r="C29" s="75" t="s">
        <v>26</v>
      </c>
      <c r="D29" s="75" t="s">
        <v>40</v>
      </c>
      <c r="E29" s="8">
        <f>F29+G29</f>
        <v>12</v>
      </c>
      <c r="F29" s="8">
        <f t="shared" si="5"/>
        <v>9</v>
      </c>
      <c r="G29" s="8">
        <f t="shared" si="5"/>
        <v>3</v>
      </c>
      <c r="H29" s="8">
        <v>9</v>
      </c>
      <c r="I29" s="8">
        <v>3</v>
      </c>
      <c r="J29" s="8">
        <v>0</v>
      </c>
      <c r="K29" s="8">
        <v>0</v>
      </c>
      <c r="L29" s="8">
        <v>0</v>
      </c>
      <c r="M29" s="7">
        <v>0</v>
      </c>
    </row>
    <row r="30" spans="1:13" s="16" customFormat="1" ht="89.25">
      <c r="A30" s="93"/>
      <c r="B30" s="117"/>
      <c r="C30" s="75" t="s">
        <v>306</v>
      </c>
      <c r="D30" s="75" t="s">
        <v>307</v>
      </c>
      <c r="E30" s="8">
        <v>10</v>
      </c>
      <c r="F30" s="8">
        <v>10</v>
      </c>
      <c r="G30" s="8" t="s">
        <v>101</v>
      </c>
      <c r="H30" s="8">
        <v>10</v>
      </c>
      <c r="I30" s="1" t="s">
        <v>101</v>
      </c>
      <c r="J30" s="1">
        <f t="shared" ref="I30:M30" si="6">SUM(J27:J29)</f>
        <v>0</v>
      </c>
      <c r="K30" s="1">
        <f t="shared" si="6"/>
        <v>0</v>
      </c>
      <c r="L30" s="1">
        <f t="shared" si="6"/>
        <v>0</v>
      </c>
      <c r="M30" s="1">
        <f t="shared" si="6"/>
        <v>0</v>
      </c>
    </row>
    <row r="31" spans="1:13" s="16" customFormat="1" ht="25.5">
      <c r="A31" s="93"/>
      <c r="B31" s="117" t="s">
        <v>112</v>
      </c>
      <c r="C31" s="75" t="s">
        <v>24</v>
      </c>
      <c r="D31" s="75" t="s">
        <v>62</v>
      </c>
      <c r="E31" s="8">
        <f>F31+G31</f>
        <v>12</v>
      </c>
      <c r="F31" s="8">
        <f t="shared" si="5"/>
        <v>0</v>
      </c>
      <c r="G31" s="8">
        <f t="shared" si="5"/>
        <v>12</v>
      </c>
      <c r="H31" s="8">
        <v>0</v>
      </c>
      <c r="I31" s="8">
        <v>12</v>
      </c>
      <c r="J31" s="8">
        <v>0</v>
      </c>
      <c r="K31" s="8">
        <v>0</v>
      </c>
      <c r="L31" s="8">
        <v>0</v>
      </c>
      <c r="M31" s="7">
        <v>0</v>
      </c>
    </row>
    <row r="32" spans="1:13" s="16" customFormat="1">
      <c r="A32" s="93"/>
      <c r="B32" s="75" t="s">
        <v>113</v>
      </c>
      <c r="C32" s="75" t="s">
        <v>32</v>
      </c>
      <c r="D32" s="75" t="s">
        <v>33</v>
      </c>
      <c r="E32" s="8">
        <f>F32+G32</f>
        <v>10</v>
      </c>
      <c r="F32" s="8">
        <f t="shared" si="5"/>
        <v>10</v>
      </c>
      <c r="G32" s="8">
        <f t="shared" si="5"/>
        <v>0</v>
      </c>
      <c r="H32" s="8">
        <v>10</v>
      </c>
      <c r="I32" s="8">
        <v>0</v>
      </c>
      <c r="J32" s="8">
        <v>0</v>
      </c>
      <c r="K32" s="8">
        <v>0</v>
      </c>
      <c r="L32" s="8">
        <v>0</v>
      </c>
      <c r="M32" s="7">
        <v>0</v>
      </c>
    </row>
    <row r="33" spans="1:13" s="16" customFormat="1">
      <c r="A33" s="93"/>
      <c r="B33" s="103" t="s">
        <v>18</v>
      </c>
      <c r="C33" s="103"/>
      <c r="D33" s="103"/>
      <c r="E33" s="1">
        <f>SUM(E27:E32)</f>
        <v>69</v>
      </c>
      <c r="F33" s="1">
        <f t="shared" ref="F33:M33" si="7">SUM(F27:F32)</f>
        <v>54</v>
      </c>
      <c r="G33" s="1">
        <f t="shared" si="7"/>
        <v>15</v>
      </c>
      <c r="H33" s="1">
        <f t="shared" si="7"/>
        <v>54</v>
      </c>
      <c r="I33" s="1">
        <f t="shared" si="7"/>
        <v>15</v>
      </c>
      <c r="J33" s="1">
        <f t="shared" si="7"/>
        <v>0</v>
      </c>
      <c r="K33" s="1">
        <f t="shared" si="7"/>
        <v>0</v>
      </c>
      <c r="L33" s="1">
        <f t="shared" si="7"/>
        <v>0</v>
      </c>
      <c r="M33" s="17">
        <f t="shared" si="7"/>
        <v>0</v>
      </c>
    </row>
    <row r="34" spans="1:13" s="16" customFormat="1" ht="14.2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2"/>
    </row>
    <row r="35" spans="1:13" s="16" customFormat="1">
      <c r="A35" s="93" t="s">
        <v>47</v>
      </c>
      <c r="B35" s="117" t="s">
        <v>114</v>
      </c>
      <c r="C35" s="75" t="s">
        <v>32</v>
      </c>
      <c r="D35" s="75" t="s">
        <v>33</v>
      </c>
      <c r="E35" s="8">
        <f>F35+G35</f>
        <v>20</v>
      </c>
      <c r="F35" s="8">
        <f>H35+J35+L35</f>
        <v>20</v>
      </c>
      <c r="G35" s="8">
        <f>I35+K35+M35</f>
        <v>0</v>
      </c>
      <c r="H35" s="8">
        <v>20</v>
      </c>
      <c r="I35" s="8">
        <v>0</v>
      </c>
      <c r="J35" s="8">
        <v>0</v>
      </c>
      <c r="K35" s="8">
        <v>0</v>
      </c>
      <c r="L35" s="8">
        <v>0</v>
      </c>
      <c r="M35" s="7">
        <v>0</v>
      </c>
    </row>
    <row r="36" spans="1:13" s="16" customFormat="1" ht="25.5">
      <c r="A36" s="93"/>
      <c r="B36" s="117" t="s">
        <v>115</v>
      </c>
      <c r="C36" s="75" t="s">
        <v>24</v>
      </c>
      <c r="D36" s="75" t="s">
        <v>25</v>
      </c>
      <c r="E36" s="8">
        <f t="shared" ref="E36:E49" si="8">F36+G36</f>
        <v>10</v>
      </c>
      <c r="F36" s="8">
        <f t="shared" ref="F36:G49" si="9">H36+J36+L36</f>
        <v>0</v>
      </c>
      <c r="G36" s="8">
        <f t="shared" si="9"/>
        <v>10</v>
      </c>
      <c r="H36" s="8"/>
      <c r="I36" s="8">
        <v>10</v>
      </c>
      <c r="J36" s="8">
        <v>0</v>
      </c>
      <c r="K36" s="8">
        <v>0</v>
      </c>
      <c r="L36" s="8">
        <v>0</v>
      </c>
      <c r="M36" s="7">
        <v>0</v>
      </c>
    </row>
    <row r="37" spans="1:13" s="16" customFormat="1">
      <c r="A37" s="93"/>
      <c r="B37" s="117" t="s">
        <v>116</v>
      </c>
      <c r="C37" s="75" t="s">
        <v>26</v>
      </c>
      <c r="D37" s="75" t="s">
        <v>40</v>
      </c>
      <c r="E37" s="8">
        <f t="shared" si="8"/>
        <v>10</v>
      </c>
      <c r="F37" s="8">
        <f t="shared" si="9"/>
        <v>10</v>
      </c>
      <c r="G37" s="8">
        <f t="shared" si="9"/>
        <v>0</v>
      </c>
      <c r="H37" s="8">
        <v>10</v>
      </c>
      <c r="I37" s="8">
        <v>0</v>
      </c>
      <c r="J37" s="8">
        <v>0</v>
      </c>
      <c r="K37" s="8">
        <v>0</v>
      </c>
      <c r="L37" s="8">
        <v>0</v>
      </c>
      <c r="M37" s="7">
        <v>0</v>
      </c>
    </row>
    <row r="38" spans="1:13" s="16" customFormat="1">
      <c r="A38" s="93"/>
      <c r="B38" s="117" t="s">
        <v>117</v>
      </c>
      <c r="C38" s="75" t="s">
        <v>38</v>
      </c>
      <c r="D38" s="75" t="s">
        <v>39</v>
      </c>
      <c r="E38" s="8">
        <f t="shared" si="8"/>
        <v>8</v>
      </c>
      <c r="F38" s="8">
        <f t="shared" si="9"/>
        <v>8</v>
      </c>
      <c r="G38" s="8">
        <f t="shared" si="9"/>
        <v>0</v>
      </c>
      <c r="H38" s="8">
        <v>8</v>
      </c>
      <c r="I38" s="8">
        <v>0</v>
      </c>
      <c r="J38" s="8">
        <v>0</v>
      </c>
      <c r="K38" s="8">
        <v>0</v>
      </c>
      <c r="L38" s="8">
        <v>0</v>
      </c>
      <c r="M38" s="7">
        <v>0</v>
      </c>
    </row>
    <row r="39" spans="1:13" s="16" customFormat="1">
      <c r="A39" s="93"/>
      <c r="B39" s="117" t="s">
        <v>118</v>
      </c>
      <c r="C39" s="75" t="s">
        <v>37</v>
      </c>
      <c r="D39" s="75" t="s">
        <v>31</v>
      </c>
      <c r="E39" s="8">
        <f t="shared" si="8"/>
        <v>5</v>
      </c>
      <c r="F39" s="8">
        <f t="shared" si="9"/>
        <v>5</v>
      </c>
      <c r="G39" s="8">
        <f t="shared" si="9"/>
        <v>0</v>
      </c>
      <c r="H39" s="8">
        <v>5</v>
      </c>
      <c r="I39" s="8">
        <v>0</v>
      </c>
      <c r="J39" s="8">
        <v>0</v>
      </c>
      <c r="K39" s="8">
        <v>0</v>
      </c>
      <c r="L39" s="8">
        <v>0</v>
      </c>
      <c r="M39" s="7">
        <v>0</v>
      </c>
    </row>
    <row r="40" spans="1:13" s="16" customFormat="1">
      <c r="A40" s="93"/>
      <c r="B40" s="117" t="s">
        <v>119</v>
      </c>
      <c r="C40" s="75" t="s">
        <v>20</v>
      </c>
      <c r="D40" s="75" t="s">
        <v>97</v>
      </c>
      <c r="E40" s="8">
        <f t="shared" si="8"/>
        <v>3</v>
      </c>
      <c r="F40" s="8">
        <f t="shared" si="9"/>
        <v>3</v>
      </c>
      <c r="G40" s="8">
        <f t="shared" si="9"/>
        <v>0</v>
      </c>
      <c r="H40" s="8">
        <v>3</v>
      </c>
      <c r="I40" s="8">
        <v>0</v>
      </c>
      <c r="J40" s="8">
        <v>0</v>
      </c>
      <c r="K40" s="8">
        <v>0</v>
      </c>
      <c r="L40" s="8">
        <v>0</v>
      </c>
      <c r="M40" s="7">
        <v>0</v>
      </c>
    </row>
    <row r="41" spans="1:13" s="16" customFormat="1">
      <c r="A41" s="93"/>
      <c r="B41" s="117" t="s">
        <v>120</v>
      </c>
      <c r="C41" s="75" t="s">
        <v>16</v>
      </c>
      <c r="D41" s="75" t="s">
        <v>41</v>
      </c>
      <c r="E41" s="8">
        <f t="shared" si="8"/>
        <v>2</v>
      </c>
      <c r="F41" s="8">
        <f t="shared" si="9"/>
        <v>2</v>
      </c>
      <c r="G41" s="8">
        <f t="shared" si="9"/>
        <v>0</v>
      </c>
      <c r="H41" s="8">
        <v>2</v>
      </c>
      <c r="I41" s="8">
        <v>0</v>
      </c>
      <c r="J41" s="8">
        <v>0</v>
      </c>
      <c r="K41" s="8">
        <v>0</v>
      </c>
      <c r="L41" s="8">
        <v>0</v>
      </c>
      <c r="M41" s="7">
        <v>0</v>
      </c>
    </row>
    <row r="42" spans="1:13" s="16" customFormat="1" ht="25.5">
      <c r="A42" s="93"/>
      <c r="B42" s="117" t="s">
        <v>121</v>
      </c>
      <c r="C42" s="75" t="s">
        <v>122</v>
      </c>
      <c r="D42" s="75" t="s">
        <v>58</v>
      </c>
      <c r="E42" s="8">
        <f t="shared" si="8"/>
        <v>2</v>
      </c>
      <c r="F42" s="8">
        <f t="shared" si="9"/>
        <v>2</v>
      </c>
      <c r="G42" s="8">
        <f t="shared" si="9"/>
        <v>0</v>
      </c>
      <c r="H42" s="8">
        <v>2</v>
      </c>
      <c r="I42" s="8">
        <v>0</v>
      </c>
      <c r="J42" s="8">
        <v>0</v>
      </c>
      <c r="K42" s="8">
        <v>0</v>
      </c>
      <c r="L42" s="8">
        <v>0</v>
      </c>
      <c r="M42" s="7">
        <v>0</v>
      </c>
    </row>
    <row r="43" spans="1:13" s="16" customFormat="1">
      <c r="A43" s="93"/>
      <c r="B43" s="75" t="s">
        <v>123</v>
      </c>
      <c r="C43" s="75" t="s">
        <v>32</v>
      </c>
      <c r="D43" s="75" t="s">
        <v>33</v>
      </c>
      <c r="E43" s="8">
        <f t="shared" si="8"/>
        <v>12</v>
      </c>
      <c r="F43" s="8">
        <f t="shared" si="9"/>
        <v>12</v>
      </c>
      <c r="G43" s="8">
        <f t="shared" si="9"/>
        <v>0</v>
      </c>
      <c r="H43" s="8">
        <v>12</v>
      </c>
      <c r="I43" s="8">
        <v>0</v>
      </c>
      <c r="J43" s="8">
        <v>0</v>
      </c>
      <c r="K43" s="8">
        <v>0</v>
      </c>
      <c r="L43" s="8">
        <v>0</v>
      </c>
      <c r="M43" s="7">
        <v>0</v>
      </c>
    </row>
    <row r="44" spans="1:13" s="16" customFormat="1">
      <c r="A44" s="93"/>
      <c r="B44" s="84" t="s">
        <v>286</v>
      </c>
      <c r="C44" s="75" t="s">
        <v>20</v>
      </c>
      <c r="D44" s="75" t="s">
        <v>97</v>
      </c>
      <c r="E44" s="8">
        <v>2</v>
      </c>
      <c r="F44" s="8">
        <v>2</v>
      </c>
      <c r="G44" s="8"/>
      <c r="H44" s="8">
        <v>2</v>
      </c>
      <c r="I44" s="8"/>
      <c r="J44" s="8"/>
      <c r="K44" s="8"/>
      <c r="L44" s="8"/>
      <c r="M44" s="7"/>
    </row>
    <row r="45" spans="1:13" s="16" customFormat="1">
      <c r="A45" s="93"/>
      <c r="B45" s="108"/>
      <c r="C45" s="75" t="s">
        <v>32</v>
      </c>
      <c r="D45" s="75" t="s">
        <v>33</v>
      </c>
      <c r="E45" s="8">
        <v>17</v>
      </c>
      <c r="F45" s="8">
        <v>17</v>
      </c>
      <c r="G45" s="8">
        <f t="shared" si="9"/>
        <v>0</v>
      </c>
      <c r="H45" s="8">
        <v>17</v>
      </c>
      <c r="I45" s="8">
        <v>0</v>
      </c>
      <c r="J45" s="8">
        <v>0</v>
      </c>
      <c r="K45" s="8">
        <v>0</v>
      </c>
      <c r="L45" s="8">
        <v>0</v>
      </c>
      <c r="M45" s="7">
        <v>0</v>
      </c>
    </row>
    <row r="46" spans="1:13" s="16" customFormat="1">
      <c r="A46" s="93"/>
      <c r="B46" s="108"/>
      <c r="C46" s="75" t="s">
        <v>26</v>
      </c>
      <c r="D46" s="75" t="s">
        <v>40</v>
      </c>
      <c r="E46" s="8">
        <f t="shared" si="8"/>
        <v>7</v>
      </c>
      <c r="F46" s="8">
        <f t="shared" si="9"/>
        <v>7</v>
      </c>
      <c r="G46" s="8">
        <f t="shared" si="9"/>
        <v>0</v>
      </c>
      <c r="H46" s="8">
        <v>7</v>
      </c>
      <c r="I46" s="8">
        <v>0</v>
      </c>
      <c r="J46" s="8">
        <v>0</v>
      </c>
      <c r="K46" s="8">
        <v>0</v>
      </c>
      <c r="L46" s="8">
        <v>0</v>
      </c>
      <c r="M46" s="7">
        <v>0</v>
      </c>
    </row>
    <row r="47" spans="1:13" s="16" customFormat="1">
      <c r="A47" s="93"/>
      <c r="B47" s="85"/>
      <c r="C47" s="75" t="s">
        <v>28</v>
      </c>
      <c r="D47" s="75" t="s">
        <v>39</v>
      </c>
      <c r="E47" s="8">
        <f t="shared" si="8"/>
        <v>1</v>
      </c>
      <c r="F47" s="8">
        <f t="shared" si="9"/>
        <v>1</v>
      </c>
      <c r="G47" s="8">
        <f t="shared" si="9"/>
        <v>0</v>
      </c>
      <c r="H47" s="8">
        <v>1</v>
      </c>
      <c r="I47" s="8">
        <v>0</v>
      </c>
      <c r="J47" s="8">
        <v>0</v>
      </c>
      <c r="K47" s="8">
        <v>0</v>
      </c>
      <c r="L47" s="8">
        <v>0</v>
      </c>
      <c r="M47" s="7">
        <v>0</v>
      </c>
    </row>
    <row r="48" spans="1:13" s="16" customFormat="1" ht="25.5">
      <c r="A48" s="93"/>
      <c r="B48" s="84" t="s">
        <v>124</v>
      </c>
      <c r="C48" s="75" t="s">
        <v>24</v>
      </c>
      <c r="D48" s="75" t="s">
        <v>25</v>
      </c>
      <c r="E48" s="8">
        <f t="shared" si="8"/>
        <v>14</v>
      </c>
      <c r="F48" s="8">
        <f t="shared" si="9"/>
        <v>0</v>
      </c>
      <c r="G48" s="8">
        <f t="shared" si="9"/>
        <v>14</v>
      </c>
      <c r="H48" s="8">
        <v>0</v>
      </c>
      <c r="I48" s="8">
        <v>14</v>
      </c>
      <c r="J48" s="8">
        <v>0</v>
      </c>
      <c r="K48" s="8">
        <v>0</v>
      </c>
      <c r="L48" s="8">
        <v>0</v>
      </c>
      <c r="M48" s="7">
        <v>0</v>
      </c>
    </row>
    <row r="49" spans="1:13" s="16" customFormat="1">
      <c r="A49" s="93"/>
      <c r="B49" s="85"/>
      <c r="C49" s="75" t="s">
        <v>44</v>
      </c>
      <c r="D49" s="75" t="s">
        <v>45</v>
      </c>
      <c r="E49" s="8">
        <f t="shared" si="8"/>
        <v>1</v>
      </c>
      <c r="F49" s="8">
        <f t="shared" si="9"/>
        <v>0</v>
      </c>
      <c r="G49" s="8">
        <f t="shared" si="9"/>
        <v>1</v>
      </c>
      <c r="H49" s="8">
        <v>0</v>
      </c>
      <c r="I49" s="8">
        <v>1</v>
      </c>
      <c r="J49" s="8">
        <v>0</v>
      </c>
      <c r="K49" s="8">
        <v>0</v>
      </c>
      <c r="L49" s="8">
        <v>0</v>
      </c>
      <c r="M49" s="7">
        <v>0</v>
      </c>
    </row>
    <row r="50" spans="1:13" s="16" customFormat="1">
      <c r="A50" s="93"/>
      <c r="B50" s="103" t="s">
        <v>18</v>
      </c>
      <c r="C50" s="103"/>
      <c r="D50" s="103"/>
      <c r="E50" s="1">
        <f>SUM(E35:E49)</f>
        <v>114</v>
      </c>
      <c r="F50" s="1">
        <f t="shared" ref="F50:M50" si="10">SUM(F35:F49)</f>
        <v>89</v>
      </c>
      <c r="G50" s="1">
        <f t="shared" si="10"/>
        <v>25</v>
      </c>
      <c r="H50" s="1">
        <f t="shared" si="10"/>
        <v>89</v>
      </c>
      <c r="I50" s="1">
        <f t="shared" si="10"/>
        <v>25</v>
      </c>
      <c r="J50" s="1">
        <f t="shared" si="10"/>
        <v>0</v>
      </c>
      <c r="K50" s="1">
        <f t="shared" si="10"/>
        <v>0</v>
      </c>
      <c r="L50" s="1">
        <f t="shared" si="10"/>
        <v>0</v>
      </c>
      <c r="M50" s="17">
        <f t="shared" si="10"/>
        <v>0</v>
      </c>
    </row>
    <row r="51" spans="1:13" s="16" customFormat="1" ht="18" customHeight="1">
      <c r="A51" s="74"/>
      <c r="B51" s="76"/>
      <c r="C51" s="76"/>
      <c r="D51" s="76"/>
      <c r="E51" s="1"/>
      <c r="F51" s="1"/>
      <c r="G51" s="1"/>
      <c r="H51" s="1"/>
      <c r="I51" s="1"/>
      <c r="J51" s="1"/>
      <c r="K51" s="1"/>
      <c r="L51" s="1"/>
      <c r="M51" s="17"/>
    </row>
    <row r="52" spans="1:13" s="16" customFormat="1">
      <c r="A52" s="104" t="s">
        <v>53</v>
      </c>
      <c r="B52" s="30" t="s">
        <v>125</v>
      </c>
      <c r="C52" s="30" t="s">
        <v>15</v>
      </c>
      <c r="D52" s="30" t="s">
        <v>54</v>
      </c>
      <c r="E52" s="31">
        <f t="shared" ref="E52:E58" si="11">F52+G52</f>
        <v>3</v>
      </c>
      <c r="F52" s="31">
        <f t="shared" ref="F52:G58" si="12">H52+J52+L52</f>
        <v>3</v>
      </c>
      <c r="G52" s="31">
        <f t="shared" si="12"/>
        <v>0</v>
      </c>
      <c r="H52" s="31">
        <v>3</v>
      </c>
      <c r="I52" s="8">
        <v>0</v>
      </c>
      <c r="J52" s="8">
        <v>0</v>
      </c>
      <c r="K52" s="8">
        <v>0</v>
      </c>
      <c r="L52" s="8">
        <v>0</v>
      </c>
      <c r="M52" s="7">
        <v>0</v>
      </c>
    </row>
    <row r="53" spans="1:13" s="16" customFormat="1">
      <c r="A53" s="105"/>
      <c r="B53" s="30" t="s">
        <v>126</v>
      </c>
      <c r="C53" s="30" t="s">
        <v>15</v>
      </c>
      <c r="D53" s="30" t="s">
        <v>54</v>
      </c>
      <c r="E53" s="31">
        <f t="shared" si="11"/>
        <v>3</v>
      </c>
      <c r="F53" s="31">
        <f t="shared" si="12"/>
        <v>3</v>
      </c>
      <c r="G53" s="31">
        <f t="shared" si="12"/>
        <v>0</v>
      </c>
      <c r="H53" s="31">
        <v>3</v>
      </c>
      <c r="I53" s="8">
        <v>0</v>
      </c>
      <c r="J53" s="8">
        <v>0</v>
      </c>
      <c r="K53" s="8">
        <v>0</v>
      </c>
      <c r="L53" s="8">
        <v>0</v>
      </c>
      <c r="M53" s="7">
        <v>0</v>
      </c>
    </row>
    <row r="54" spans="1:13" s="16" customFormat="1">
      <c r="A54" s="105"/>
      <c r="B54" s="30" t="s">
        <v>275</v>
      </c>
      <c r="C54" s="30" t="s">
        <v>15</v>
      </c>
      <c r="D54" s="30" t="s">
        <v>54</v>
      </c>
      <c r="E54" s="31">
        <f t="shared" si="11"/>
        <v>3</v>
      </c>
      <c r="F54" s="31">
        <f t="shared" si="12"/>
        <v>3</v>
      </c>
      <c r="G54" s="31">
        <f t="shared" si="12"/>
        <v>0</v>
      </c>
      <c r="H54" s="31">
        <v>3</v>
      </c>
      <c r="I54" s="8">
        <v>0</v>
      </c>
      <c r="J54" s="8">
        <v>0</v>
      </c>
      <c r="K54" s="8">
        <v>0</v>
      </c>
      <c r="L54" s="8">
        <v>0</v>
      </c>
      <c r="M54" s="7">
        <v>0</v>
      </c>
    </row>
    <row r="55" spans="1:13" s="16" customFormat="1">
      <c r="A55" s="105"/>
      <c r="B55" s="30" t="s">
        <v>276</v>
      </c>
      <c r="C55" s="30" t="s">
        <v>15</v>
      </c>
      <c r="D55" s="30" t="s">
        <v>54</v>
      </c>
      <c r="E55" s="31">
        <f t="shared" si="11"/>
        <v>3</v>
      </c>
      <c r="F55" s="31">
        <f t="shared" si="12"/>
        <v>3</v>
      </c>
      <c r="G55" s="31">
        <f t="shared" si="12"/>
        <v>0</v>
      </c>
      <c r="H55" s="31">
        <v>3</v>
      </c>
      <c r="I55" s="8">
        <v>0</v>
      </c>
      <c r="J55" s="8">
        <v>0</v>
      </c>
      <c r="K55" s="8">
        <v>0</v>
      </c>
      <c r="L55" s="8">
        <v>0</v>
      </c>
      <c r="M55" s="7">
        <v>0</v>
      </c>
    </row>
    <row r="56" spans="1:13" s="16" customFormat="1" ht="27.75" customHeight="1">
      <c r="A56" s="105"/>
      <c r="B56" s="57" t="s">
        <v>277</v>
      </c>
      <c r="C56" s="30" t="s">
        <v>15</v>
      </c>
      <c r="D56" s="30" t="s">
        <v>54</v>
      </c>
      <c r="E56" s="31">
        <f t="shared" si="11"/>
        <v>15</v>
      </c>
      <c r="F56" s="31">
        <f t="shared" si="12"/>
        <v>15</v>
      </c>
      <c r="G56" s="31">
        <f t="shared" si="12"/>
        <v>0</v>
      </c>
      <c r="H56" s="31">
        <v>15</v>
      </c>
      <c r="I56" s="8">
        <v>0</v>
      </c>
      <c r="J56" s="8">
        <v>0</v>
      </c>
      <c r="K56" s="8">
        <v>0</v>
      </c>
      <c r="L56" s="8">
        <v>0</v>
      </c>
      <c r="M56" s="7">
        <v>0</v>
      </c>
    </row>
    <row r="57" spans="1:13" s="16" customFormat="1" ht="15" customHeight="1">
      <c r="A57" s="105"/>
      <c r="B57" s="40" t="s">
        <v>143</v>
      </c>
      <c r="C57" s="29" t="s">
        <v>144</v>
      </c>
      <c r="D57" s="29" t="s">
        <v>145</v>
      </c>
      <c r="E57" s="31">
        <f t="shared" si="11"/>
        <v>20</v>
      </c>
      <c r="F57" s="31">
        <f t="shared" si="12"/>
        <v>20</v>
      </c>
      <c r="G57" s="31">
        <f t="shared" si="12"/>
        <v>0</v>
      </c>
      <c r="H57" s="32">
        <v>20</v>
      </c>
      <c r="I57" s="8">
        <v>0</v>
      </c>
      <c r="J57" s="8">
        <v>0</v>
      </c>
      <c r="K57" s="8">
        <v>0</v>
      </c>
      <c r="L57" s="8">
        <v>0</v>
      </c>
      <c r="M57" s="7">
        <v>0</v>
      </c>
    </row>
    <row r="58" spans="1:13" s="16" customFormat="1" ht="31.5" customHeight="1">
      <c r="A58" s="105"/>
      <c r="B58" s="57" t="s">
        <v>278</v>
      </c>
      <c r="C58" s="30" t="s">
        <v>65</v>
      </c>
      <c r="D58" s="30" t="s">
        <v>25</v>
      </c>
      <c r="E58" s="31">
        <f t="shared" si="11"/>
        <v>15</v>
      </c>
      <c r="F58" s="31">
        <f t="shared" si="12"/>
        <v>0</v>
      </c>
      <c r="G58" s="31">
        <f t="shared" si="12"/>
        <v>15</v>
      </c>
      <c r="H58" s="31">
        <v>0</v>
      </c>
      <c r="I58" s="31">
        <v>15</v>
      </c>
      <c r="J58" s="8">
        <v>0</v>
      </c>
      <c r="K58" s="8">
        <v>0</v>
      </c>
      <c r="L58" s="8">
        <v>0</v>
      </c>
      <c r="M58" s="7">
        <v>0</v>
      </c>
    </row>
    <row r="59" spans="1:13" s="16" customFormat="1" ht="15" customHeight="1">
      <c r="A59" s="106"/>
      <c r="B59" s="132" t="s">
        <v>18</v>
      </c>
      <c r="C59" s="133"/>
      <c r="D59" s="134"/>
      <c r="E59" s="51">
        <f t="shared" ref="E59:M59" si="13">SUM(E52:E58)</f>
        <v>62</v>
      </c>
      <c r="F59" s="51">
        <f t="shared" si="13"/>
        <v>47</v>
      </c>
      <c r="G59" s="51">
        <f t="shared" si="13"/>
        <v>15</v>
      </c>
      <c r="H59" s="51">
        <f t="shared" si="13"/>
        <v>47</v>
      </c>
      <c r="I59" s="51">
        <f t="shared" si="13"/>
        <v>15</v>
      </c>
      <c r="J59" s="51">
        <f t="shared" si="13"/>
        <v>0</v>
      </c>
      <c r="K59" s="51">
        <f t="shared" si="13"/>
        <v>0</v>
      </c>
      <c r="L59" s="51">
        <f t="shared" si="13"/>
        <v>0</v>
      </c>
      <c r="M59" s="52">
        <f t="shared" si="13"/>
        <v>0</v>
      </c>
    </row>
    <row r="60" spans="1:13" s="16" customFormat="1" ht="18" customHeight="1">
      <c r="A60" s="74"/>
      <c r="B60" s="76"/>
      <c r="C60" s="76"/>
      <c r="D60" s="76"/>
      <c r="E60" s="1"/>
      <c r="F60" s="1"/>
      <c r="G60" s="1"/>
      <c r="H60" s="1"/>
      <c r="I60" s="1"/>
      <c r="J60" s="1"/>
      <c r="K60" s="1"/>
      <c r="L60" s="1"/>
      <c r="M60" s="17"/>
    </row>
    <row r="61" spans="1:13" s="38" customFormat="1" ht="15" customHeight="1">
      <c r="A61" s="128" t="s">
        <v>55</v>
      </c>
      <c r="B61" s="124" t="s">
        <v>127</v>
      </c>
      <c r="C61" s="124" t="s">
        <v>122</v>
      </c>
      <c r="D61" s="79" t="s">
        <v>58</v>
      </c>
      <c r="E61" s="31">
        <f>F61+G61</f>
        <v>4</v>
      </c>
      <c r="F61" s="31">
        <f t="shared" ref="F61:G65" si="14">H61+J61+L61</f>
        <v>4</v>
      </c>
      <c r="G61" s="31">
        <f t="shared" si="14"/>
        <v>0</v>
      </c>
      <c r="H61" s="53">
        <v>4</v>
      </c>
      <c r="I61" s="53">
        <v>0</v>
      </c>
      <c r="J61" s="53">
        <v>0</v>
      </c>
      <c r="K61" s="53">
        <v>0</v>
      </c>
      <c r="L61" s="53">
        <v>0</v>
      </c>
      <c r="M61" s="54">
        <v>0</v>
      </c>
    </row>
    <row r="62" spans="1:13" s="38" customFormat="1" ht="25.5">
      <c r="A62" s="129"/>
      <c r="B62" s="124"/>
      <c r="C62" s="124"/>
      <c r="D62" s="79" t="s">
        <v>59</v>
      </c>
      <c r="E62" s="31">
        <f>F62+G62</f>
        <v>4</v>
      </c>
      <c r="F62" s="31">
        <f t="shared" si="14"/>
        <v>4</v>
      </c>
      <c r="G62" s="31">
        <f t="shared" si="14"/>
        <v>0</v>
      </c>
      <c r="H62" s="53">
        <v>4</v>
      </c>
      <c r="I62" s="53">
        <v>0</v>
      </c>
      <c r="J62" s="53">
        <v>0</v>
      </c>
      <c r="K62" s="53">
        <v>0</v>
      </c>
      <c r="L62" s="53">
        <v>0</v>
      </c>
      <c r="M62" s="54">
        <v>0</v>
      </c>
    </row>
    <row r="63" spans="1:13" s="38" customFormat="1">
      <c r="A63" s="129"/>
      <c r="B63" s="79" t="s">
        <v>128</v>
      </c>
      <c r="C63" s="79" t="s">
        <v>32</v>
      </c>
      <c r="D63" s="79" t="s">
        <v>33</v>
      </c>
      <c r="E63" s="31">
        <f>F63+G63</f>
        <v>7</v>
      </c>
      <c r="F63" s="31">
        <f t="shared" si="14"/>
        <v>7</v>
      </c>
      <c r="G63" s="31">
        <f t="shared" si="14"/>
        <v>0</v>
      </c>
      <c r="H63" s="53">
        <v>7</v>
      </c>
      <c r="I63" s="53">
        <v>0</v>
      </c>
      <c r="J63" s="53">
        <v>0</v>
      </c>
      <c r="K63" s="53">
        <v>0</v>
      </c>
      <c r="L63" s="53">
        <v>0</v>
      </c>
      <c r="M63" s="54">
        <v>0</v>
      </c>
    </row>
    <row r="64" spans="1:13" s="38" customFormat="1">
      <c r="A64" s="129"/>
      <c r="B64" s="79" t="s">
        <v>283</v>
      </c>
      <c r="C64" s="79" t="s">
        <v>32</v>
      </c>
      <c r="D64" s="79" t="s">
        <v>33</v>
      </c>
      <c r="E64" s="31">
        <f>F64+G64</f>
        <v>5</v>
      </c>
      <c r="F64" s="31">
        <f t="shared" si="14"/>
        <v>5</v>
      </c>
      <c r="G64" s="31">
        <f t="shared" si="14"/>
        <v>0</v>
      </c>
      <c r="H64" s="53">
        <v>5</v>
      </c>
      <c r="I64" s="53">
        <v>0</v>
      </c>
      <c r="J64" s="53">
        <v>0</v>
      </c>
      <c r="K64" s="53">
        <v>0</v>
      </c>
      <c r="L64" s="53">
        <v>0</v>
      </c>
      <c r="M64" s="54">
        <v>0</v>
      </c>
    </row>
    <row r="65" spans="1:13" s="38" customFormat="1">
      <c r="A65" s="129"/>
      <c r="B65" s="79" t="s">
        <v>129</v>
      </c>
      <c r="C65" s="79" t="s">
        <v>32</v>
      </c>
      <c r="D65" s="79" t="s">
        <v>33</v>
      </c>
      <c r="E65" s="31">
        <f>F65+G65</f>
        <v>7</v>
      </c>
      <c r="F65" s="31">
        <f t="shared" si="14"/>
        <v>7</v>
      </c>
      <c r="G65" s="31">
        <f t="shared" si="14"/>
        <v>0</v>
      </c>
      <c r="H65" s="53">
        <v>7</v>
      </c>
      <c r="I65" s="53">
        <v>0</v>
      </c>
      <c r="J65" s="53">
        <v>0</v>
      </c>
      <c r="K65" s="53">
        <v>0</v>
      </c>
      <c r="L65" s="53">
        <v>0</v>
      </c>
      <c r="M65" s="54">
        <v>0</v>
      </c>
    </row>
    <row r="66" spans="1:13" s="38" customFormat="1">
      <c r="A66" s="130"/>
      <c r="B66" s="131" t="s">
        <v>18</v>
      </c>
      <c r="C66" s="131"/>
      <c r="D66" s="131"/>
      <c r="E66" s="55">
        <f t="shared" ref="E66:M66" si="15">SUM(E61:E65)</f>
        <v>27</v>
      </c>
      <c r="F66" s="55">
        <f t="shared" si="15"/>
        <v>27</v>
      </c>
      <c r="G66" s="55">
        <f t="shared" si="15"/>
        <v>0</v>
      </c>
      <c r="H66" s="55">
        <f t="shared" si="15"/>
        <v>27</v>
      </c>
      <c r="I66" s="55">
        <f t="shared" si="15"/>
        <v>0</v>
      </c>
      <c r="J66" s="55">
        <f t="shared" si="15"/>
        <v>0</v>
      </c>
      <c r="K66" s="55">
        <f t="shared" si="15"/>
        <v>0</v>
      </c>
      <c r="L66" s="55">
        <f t="shared" si="15"/>
        <v>0</v>
      </c>
      <c r="M66" s="56">
        <f t="shared" si="15"/>
        <v>0</v>
      </c>
    </row>
    <row r="67" spans="1:13" s="16" customFormat="1" ht="20.25" customHeight="1">
      <c r="A67" s="90"/>
      <c r="B67" s="91"/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92"/>
    </row>
    <row r="68" spans="1:13" s="16" customFormat="1">
      <c r="A68" s="93" t="s">
        <v>61</v>
      </c>
      <c r="B68" s="84" t="s">
        <v>130</v>
      </c>
      <c r="C68" s="75" t="s">
        <v>32</v>
      </c>
      <c r="D68" s="75" t="s">
        <v>33</v>
      </c>
      <c r="E68" s="8">
        <v>5</v>
      </c>
      <c r="F68" s="8">
        <v>5</v>
      </c>
      <c r="G68" s="8">
        <v>0</v>
      </c>
      <c r="H68" s="8">
        <v>5</v>
      </c>
      <c r="I68" s="8">
        <v>0</v>
      </c>
      <c r="J68" s="8">
        <v>0</v>
      </c>
      <c r="K68" s="8">
        <v>0</v>
      </c>
      <c r="L68" s="8">
        <v>0</v>
      </c>
      <c r="M68" s="7">
        <v>0</v>
      </c>
    </row>
    <row r="69" spans="1:13" s="16" customFormat="1">
      <c r="A69" s="93"/>
      <c r="B69" s="108"/>
      <c r="C69" s="75" t="s">
        <v>37</v>
      </c>
      <c r="D69" s="75" t="s">
        <v>31</v>
      </c>
      <c r="E69" s="8">
        <v>2</v>
      </c>
      <c r="F69" s="8">
        <v>2</v>
      </c>
      <c r="G69" s="8">
        <v>0</v>
      </c>
      <c r="H69" s="8">
        <v>2</v>
      </c>
      <c r="I69" s="8">
        <v>0</v>
      </c>
      <c r="J69" s="8">
        <v>0</v>
      </c>
      <c r="K69" s="8">
        <v>0</v>
      </c>
      <c r="L69" s="8">
        <v>0</v>
      </c>
      <c r="M69" s="7">
        <v>0</v>
      </c>
    </row>
    <row r="70" spans="1:13" s="16" customFormat="1">
      <c r="A70" s="93"/>
      <c r="B70" s="85"/>
      <c r="C70" s="75" t="s">
        <v>26</v>
      </c>
      <c r="D70" s="75" t="s">
        <v>40</v>
      </c>
      <c r="E70" s="8">
        <f>F70+G70</f>
        <v>5</v>
      </c>
      <c r="F70" s="8">
        <v>5</v>
      </c>
      <c r="G70" s="8"/>
      <c r="H70" s="8">
        <v>5</v>
      </c>
      <c r="I70" s="8"/>
      <c r="J70" s="8"/>
      <c r="K70" s="8"/>
      <c r="L70" s="8"/>
      <c r="M70" s="7"/>
    </row>
    <row r="71" spans="1:13" s="16" customFormat="1">
      <c r="A71" s="93"/>
      <c r="B71" s="103" t="s">
        <v>18</v>
      </c>
      <c r="C71" s="103"/>
      <c r="D71" s="103"/>
      <c r="E71" s="1">
        <f>SUM(E68:E70)</f>
        <v>12</v>
      </c>
      <c r="F71" s="1">
        <f t="shared" ref="F71:M71" si="16">SUM(F68:F70)</f>
        <v>12</v>
      </c>
      <c r="G71" s="1">
        <f t="shared" si="16"/>
        <v>0</v>
      </c>
      <c r="H71" s="1">
        <f t="shared" si="16"/>
        <v>12</v>
      </c>
      <c r="I71" s="1">
        <f t="shared" si="16"/>
        <v>0</v>
      </c>
      <c r="J71" s="1">
        <f t="shared" si="16"/>
        <v>0</v>
      </c>
      <c r="K71" s="1">
        <f t="shared" si="16"/>
        <v>0</v>
      </c>
      <c r="L71" s="1">
        <f t="shared" si="16"/>
        <v>0</v>
      </c>
      <c r="M71" s="17">
        <f t="shared" si="16"/>
        <v>0</v>
      </c>
    </row>
    <row r="72" spans="1:13" s="16" customFormat="1">
      <c r="A72" s="90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91"/>
      <c r="M72" s="92"/>
    </row>
    <row r="73" spans="1:13" s="16" customFormat="1">
      <c r="A73" s="93" t="s">
        <v>64</v>
      </c>
      <c r="B73" s="75" t="s">
        <v>130</v>
      </c>
      <c r="C73" s="75" t="s">
        <v>32</v>
      </c>
      <c r="D73" s="75" t="s">
        <v>33</v>
      </c>
      <c r="E73" s="9">
        <f>F73+G73</f>
        <v>21</v>
      </c>
      <c r="F73" s="9">
        <v>21</v>
      </c>
      <c r="G73" s="9">
        <v>0</v>
      </c>
      <c r="H73" s="9">
        <v>21</v>
      </c>
      <c r="I73" s="8">
        <v>0</v>
      </c>
      <c r="J73" s="8">
        <v>0</v>
      </c>
      <c r="K73" s="8">
        <v>0</v>
      </c>
      <c r="L73" s="8">
        <v>0</v>
      </c>
      <c r="M73" s="7">
        <v>0</v>
      </c>
    </row>
    <row r="74" spans="1:13" s="16" customFormat="1">
      <c r="A74" s="93"/>
      <c r="B74" s="75" t="s">
        <v>130</v>
      </c>
      <c r="C74" s="75" t="s">
        <v>37</v>
      </c>
      <c r="D74" s="75" t="s">
        <v>31</v>
      </c>
      <c r="E74" s="9">
        <f t="shared" ref="E74:E81" si="17">F74+G74</f>
        <v>2</v>
      </c>
      <c r="F74" s="9">
        <v>2</v>
      </c>
      <c r="G74" s="9">
        <v>0</v>
      </c>
      <c r="H74" s="9">
        <v>2</v>
      </c>
      <c r="I74" s="8">
        <v>0</v>
      </c>
      <c r="J74" s="8">
        <v>0</v>
      </c>
      <c r="K74" s="8">
        <v>0</v>
      </c>
      <c r="L74" s="8">
        <v>0</v>
      </c>
      <c r="M74" s="7">
        <v>0</v>
      </c>
    </row>
    <row r="75" spans="1:13" s="16" customFormat="1">
      <c r="A75" s="93"/>
      <c r="B75" s="75" t="s">
        <v>130</v>
      </c>
      <c r="C75" s="75" t="s">
        <v>26</v>
      </c>
      <c r="D75" s="75" t="s">
        <v>40</v>
      </c>
      <c r="E75" s="9">
        <f t="shared" si="17"/>
        <v>2</v>
      </c>
      <c r="F75" s="9">
        <v>2</v>
      </c>
      <c r="G75" s="9">
        <v>0</v>
      </c>
      <c r="H75" s="9">
        <v>2</v>
      </c>
      <c r="I75" s="8">
        <v>0</v>
      </c>
      <c r="J75" s="8">
        <v>0</v>
      </c>
      <c r="K75" s="8">
        <v>0</v>
      </c>
      <c r="L75" s="8">
        <v>0</v>
      </c>
      <c r="M75" s="7">
        <v>0</v>
      </c>
    </row>
    <row r="76" spans="1:13" s="16" customFormat="1">
      <c r="A76" s="93"/>
      <c r="B76" s="75" t="s">
        <v>131</v>
      </c>
      <c r="C76" s="75" t="s">
        <v>32</v>
      </c>
      <c r="D76" s="75" t="s">
        <v>33</v>
      </c>
      <c r="E76" s="9">
        <f t="shared" si="17"/>
        <v>2</v>
      </c>
      <c r="F76" s="9">
        <v>2</v>
      </c>
      <c r="G76" s="9">
        <v>0</v>
      </c>
      <c r="H76" s="9">
        <v>2</v>
      </c>
      <c r="I76" s="8">
        <v>0</v>
      </c>
      <c r="J76" s="8">
        <v>0</v>
      </c>
      <c r="K76" s="8">
        <v>0</v>
      </c>
      <c r="L76" s="8">
        <v>0</v>
      </c>
      <c r="M76" s="7">
        <v>0</v>
      </c>
    </row>
    <row r="77" spans="1:13" s="16" customFormat="1">
      <c r="A77" s="93"/>
      <c r="B77" s="75" t="s">
        <v>132</v>
      </c>
      <c r="C77" s="75" t="s">
        <v>32</v>
      </c>
      <c r="D77" s="75" t="s">
        <v>33</v>
      </c>
      <c r="E77" s="9">
        <f t="shared" si="17"/>
        <v>2</v>
      </c>
      <c r="F77" s="9">
        <v>2</v>
      </c>
      <c r="G77" s="9">
        <v>0</v>
      </c>
      <c r="H77" s="9">
        <v>2</v>
      </c>
      <c r="I77" s="8">
        <v>0</v>
      </c>
      <c r="J77" s="8">
        <v>0</v>
      </c>
      <c r="K77" s="8">
        <v>0</v>
      </c>
      <c r="L77" s="8">
        <v>0</v>
      </c>
      <c r="M77" s="7">
        <v>0</v>
      </c>
    </row>
    <row r="78" spans="1:13" s="16" customFormat="1">
      <c r="A78" s="93"/>
      <c r="B78" s="75" t="s">
        <v>133</v>
      </c>
      <c r="C78" s="75" t="s">
        <v>32</v>
      </c>
      <c r="D78" s="75" t="s">
        <v>33</v>
      </c>
      <c r="E78" s="9">
        <f t="shared" si="17"/>
        <v>2</v>
      </c>
      <c r="F78" s="9">
        <v>2</v>
      </c>
      <c r="G78" s="9">
        <v>0</v>
      </c>
      <c r="H78" s="9">
        <v>2</v>
      </c>
      <c r="I78" s="8">
        <v>0</v>
      </c>
      <c r="J78" s="8">
        <v>0</v>
      </c>
      <c r="K78" s="8">
        <v>0</v>
      </c>
      <c r="L78" s="8">
        <v>0</v>
      </c>
      <c r="M78" s="7">
        <v>0</v>
      </c>
    </row>
    <row r="79" spans="1:13" s="16" customFormat="1">
      <c r="A79" s="93"/>
      <c r="B79" s="75" t="s">
        <v>134</v>
      </c>
      <c r="C79" s="75" t="s">
        <v>32</v>
      </c>
      <c r="D79" s="75" t="s">
        <v>33</v>
      </c>
      <c r="E79" s="9">
        <f t="shared" si="17"/>
        <v>4</v>
      </c>
      <c r="F79" s="9">
        <v>4</v>
      </c>
      <c r="G79" s="9">
        <v>0</v>
      </c>
      <c r="H79" s="9">
        <v>4</v>
      </c>
      <c r="I79" s="8">
        <v>0</v>
      </c>
      <c r="J79" s="8">
        <v>0</v>
      </c>
      <c r="K79" s="8">
        <v>0</v>
      </c>
      <c r="L79" s="8">
        <v>0</v>
      </c>
      <c r="M79" s="7">
        <v>0</v>
      </c>
    </row>
    <row r="80" spans="1:13" s="16" customFormat="1">
      <c r="A80" s="93"/>
      <c r="B80" s="75" t="s">
        <v>135</v>
      </c>
      <c r="C80" s="75" t="s">
        <v>32</v>
      </c>
      <c r="D80" s="75" t="s">
        <v>33</v>
      </c>
      <c r="E80" s="9">
        <f t="shared" si="17"/>
        <v>5</v>
      </c>
      <c r="F80" s="9">
        <v>5</v>
      </c>
      <c r="G80" s="9">
        <v>0</v>
      </c>
      <c r="H80" s="9">
        <v>5</v>
      </c>
      <c r="I80" s="8">
        <v>0</v>
      </c>
      <c r="J80" s="8">
        <v>0</v>
      </c>
      <c r="K80" s="8">
        <v>0</v>
      </c>
      <c r="L80" s="8">
        <v>0</v>
      </c>
      <c r="M80" s="7">
        <v>0</v>
      </c>
    </row>
    <row r="81" spans="1:13" s="16" customFormat="1">
      <c r="A81" s="93"/>
      <c r="B81" s="75" t="s">
        <v>136</v>
      </c>
      <c r="C81" s="75" t="s">
        <v>32</v>
      </c>
      <c r="D81" s="75" t="s">
        <v>33</v>
      </c>
      <c r="E81" s="9">
        <f t="shared" si="17"/>
        <v>5</v>
      </c>
      <c r="F81" s="9">
        <v>5</v>
      </c>
      <c r="G81" s="9">
        <v>0</v>
      </c>
      <c r="H81" s="9">
        <v>5</v>
      </c>
      <c r="I81" s="8">
        <v>0</v>
      </c>
      <c r="J81" s="8">
        <v>0</v>
      </c>
      <c r="K81" s="8">
        <v>0</v>
      </c>
      <c r="L81" s="8">
        <v>0</v>
      </c>
      <c r="M81" s="7">
        <v>0</v>
      </c>
    </row>
    <row r="82" spans="1:13" s="16" customFormat="1">
      <c r="A82" s="93"/>
      <c r="B82" s="103" t="s">
        <v>18</v>
      </c>
      <c r="C82" s="103"/>
      <c r="D82" s="103"/>
      <c r="E82" s="1">
        <f>SUM(E73:E81)</f>
        <v>45</v>
      </c>
      <c r="F82" s="1">
        <f t="shared" ref="F82:M82" si="18">SUM(F73:F81)</f>
        <v>45</v>
      </c>
      <c r="G82" s="1">
        <f t="shared" si="18"/>
        <v>0</v>
      </c>
      <c r="H82" s="1">
        <f t="shared" si="18"/>
        <v>45</v>
      </c>
      <c r="I82" s="1">
        <f t="shared" si="18"/>
        <v>0</v>
      </c>
      <c r="J82" s="1">
        <f t="shared" si="18"/>
        <v>0</v>
      </c>
      <c r="K82" s="1">
        <f t="shared" si="18"/>
        <v>0</v>
      </c>
      <c r="L82" s="1">
        <f t="shared" si="18"/>
        <v>0</v>
      </c>
      <c r="M82" s="17">
        <f t="shared" si="18"/>
        <v>0</v>
      </c>
    </row>
    <row r="83" spans="1:13" s="16" customFormat="1" ht="20.25" customHeight="1">
      <c r="A83" s="90"/>
      <c r="B83" s="91"/>
      <c r="C83" s="91"/>
      <c r="D83" s="91"/>
      <c r="E83" s="91"/>
      <c r="F83" s="91"/>
      <c r="G83" s="91"/>
      <c r="H83" s="91"/>
      <c r="I83" s="91"/>
      <c r="J83" s="91"/>
      <c r="K83" s="91"/>
      <c r="L83" s="91"/>
      <c r="M83" s="92"/>
    </row>
    <row r="84" spans="1:13" s="16" customFormat="1">
      <c r="A84" s="93" t="s">
        <v>137</v>
      </c>
      <c r="B84" s="75" t="s">
        <v>130</v>
      </c>
      <c r="C84" s="75" t="s">
        <v>32</v>
      </c>
      <c r="D84" s="75" t="s">
        <v>33</v>
      </c>
      <c r="E84" s="8">
        <f>F84+G84</f>
        <v>10</v>
      </c>
      <c r="F84" s="8">
        <v>10</v>
      </c>
      <c r="G84" s="8">
        <v>0</v>
      </c>
      <c r="H84" s="8">
        <v>10</v>
      </c>
      <c r="I84" s="8">
        <v>0</v>
      </c>
      <c r="J84" s="8">
        <v>0</v>
      </c>
      <c r="K84" s="8">
        <v>0</v>
      </c>
      <c r="L84" s="8">
        <v>0</v>
      </c>
      <c r="M84" s="7">
        <v>0</v>
      </c>
    </row>
    <row r="85" spans="1:13" s="16" customFormat="1" ht="25.5">
      <c r="A85" s="93"/>
      <c r="B85" s="75" t="s">
        <v>130</v>
      </c>
      <c r="C85" s="75" t="s">
        <v>122</v>
      </c>
      <c r="D85" s="75" t="s">
        <v>58</v>
      </c>
      <c r="E85" s="8">
        <f>F85+G85</f>
        <v>5</v>
      </c>
      <c r="F85" s="8">
        <v>5</v>
      </c>
      <c r="G85" s="8">
        <v>0</v>
      </c>
      <c r="H85" s="8">
        <v>5</v>
      </c>
      <c r="I85" s="8">
        <v>0</v>
      </c>
      <c r="J85" s="8">
        <v>0</v>
      </c>
      <c r="K85" s="8">
        <v>0</v>
      </c>
      <c r="L85" s="8">
        <v>0</v>
      </c>
      <c r="M85" s="7">
        <v>0</v>
      </c>
    </row>
    <row r="86" spans="1:13" s="16" customFormat="1">
      <c r="A86" s="93"/>
      <c r="B86" s="75" t="s">
        <v>138</v>
      </c>
      <c r="C86" s="75" t="s">
        <v>32</v>
      </c>
      <c r="D86" s="75" t="s">
        <v>33</v>
      </c>
      <c r="E86" s="8">
        <f>F86+G86</f>
        <v>15</v>
      </c>
      <c r="F86" s="8">
        <v>15</v>
      </c>
      <c r="G86" s="8">
        <v>0</v>
      </c>
      <c r="H86" s="8">
        <v>15</v>
      </c>
      <c r="I86" s="8">
        <v>0</v>
      </c>
      <c r="J86" s="8">
        <v>0</v>
      </c>
      <c r="K86" s="8">
        <v>0</v>
      </c>
      <c r="L86" s="8">
        <v>0</v>
      </c>
      <c r="M86" s="7">
        <v>0</v>
      </c>
    </row>
    <row r="87" spans="1:13" s="16" customFormat="1">
      <c r="A87" s="93"/>
      <c r="B87" s="75" t="s">
        <v>139</v>
      </c>
      <c r="C87" s="75" t="s">
        <v>32</v>
      </c>
      <c r="D87" s="75" t="s">
        <v>33</v>
      </c>
      <c r="E87" s="8">
        <f>F87+G87</f>
        <v>1</v>
      </c>
      <c r="F87" s="8">
        <v>1</v>
      </c>
      <c r="G87" s="8">
        <v>0</v>
      </c>
      <c r="H87" s="8">
        <v>1</v>
      </c>
      <c r="I87" s="8">
        <v>0</v>
      </c>
      <c r="J87" s="8">
        <v>0</v>
      </c>
      <c r="K87" s="8">
        <v>0</v>
      </c>
      <c r="L87" s="8">
        <v>0</v>
      </c>
      <c r="M87" s="7">
        <v>0</v>
      </c>
    </row>
    <row r="88" spans="1:13" s="16" customFormat="1">
      <c r="A88" s="93"/>
      <c r="B88" s="75" t="s">
        <v>140</v>
      </c>
      <c r="C88" s="75" t="s">
        <v>32</v>
      </c>
      <c r="D88" s="75" t="s">
        <v>33</v>
      </c>
      <c r="E88" s="8">
        <f>F88+G88</f>
        <v>3</v>
      </c>
      <c r="F88" s="8">
        <v>3</v>
      </c>
      <c r="G88" s="8">
        <v>0</v>
      </c>
      <c r="H88" s="8">
        <v>3</v>
      </c>
      <c r="I88" s="8">
        <v>0</v>
      </c>
      <c r="J88" s="8">
        <v>0</v>
      </c>
      <c r="K88" s="8">
        <v>0</v>
      </c>
      <c r="L88" s="8">
        <v>0</v>
      </c>
      <c r="M88" s="7">
        <v>0</v>
      </c>
    </row>
    <row r="89" spans="1:13" s="16" customFormat="1">
      <c r="A89" s="93"/>
      <c r="B89" s="103" t="s">
        <v>18</v>
      </c>
      <c r="C89" s="103"/>
      <c r="D89" s="103"/>
      <c r="E89" s="1">
        <f>SUM(E84:E88)</f>
        <v>34</v>
      </c>
      <c r="F89" s="1">
        <f t="shared" ref="F89:M89" si="19">SUM(F84:F88)</f>
        <v>34</v>
      </c>
      <c r="G89" s="1">
        <f t="shared" si="19"/>
        <v>0</v>
      </c>
      <c r="H89" s="1">
        <f t="shared" si="19"/>
        <v>34</v>
      </c>
      <c r="I89" s="1">
        <f t="shared" si="19"/>
        <v>0</v>
      </c>
      <c r="J89" s="1">
        <f t="shared" si="19"/>
        <v>0</v>
      </c>
      <c r="K89" s="1">
        <f t="shared" si="19"/>
        <v>0</v>
      </c>
      <c r="L89" s="1">
        <f t="shared" si="19"/>
        <v>0</v>
      </c>
      <c r="M89" s="17">
        <f t="shared" si="19"/>
        <v>0</v>
      </c>
    </row>
    <row r="90" spans="1:13" s="16" customFormat="1" ht="21" customHeight="1">
      <c r="A90" s="74"/>
      <c r="B90" s="76"/>
      <c r="C90" s="76"/>
      <c r="D90" s="76"/>
      <c r="E90" s="1"/>
      <c r="F90" s="1"/>
      <c r="G90" s="1"/>
      <c r="H90" s="1"/>
      <c r="I90" s="1"/>
      <c r="J90" s="1"/>
      <c r="K90" s="1"/>
      <c r="L90" s="1"/>
      <c r="M90" s="17"/>
    </row>
    <row r="91" spans="1:13" s="16" customFormat="1">
      <c r="A91" s="93" t="s">
        <v>141</v>
      </c>
      <c r="B91" s="117" t="s">
        <v>142</v>
      </c>
      <c r="C91" s="75" t="s">
        <v>32</v>
      </c>
      <c r="D91" s="75" t="s">
        <v>33</v>
      </c>
      <c r="E91" s="8">
        <f>F91+G91</f>
        <v>6</v>
      </c>
      <c r="F91" s="8">
        <v>6</v>
      </c>
      <c r="G91" s="8">
        <v>0</v>
      </c>
      <c r="H91" s="8">
        <v>6</v>
      </c>
      <c r="I91" s="8">
        <v>0</v>
      </c>
      <c r="J91" s="8">
        <v>0</v>
      </c>
      <c r="K91" s="8">
        <v>0</v>
      </c>
      <c r="L91" s="8">
        <v>0</v>
      </c>
      <c r="M91" s="7">
        <v>0</v>
      </c>
    </row>
    <row r="92" spans="1:13" s="16" customFormat="1">
      <c r="A92" s="93"/>
      <c r="B92" s="117"/>
      <c r="C92" s="75" t="s">
        <v>26</v>
      </c>
      <c r="D92" s="75" t="s">
        <v>40</v>
      </c>
      <c r="E92" s="8">
        <f>F92+G92</f>
        <v>5</v>
      </c>
      <c r="F92" s="8">
        <v>5</v>
      </c>
      <c r="G92" s="8">
        <v>0</v>
      </c>
      <c r="H92" s="8">
        <v>5</v>
      </c>
      <c r="I92" s="8">
        <v>0</v>
      </c>
      <c r="J92" s="8">
        <v>0</v>
      </c>
      <c r="K92" s="8">
        <v>0</v>
      </c>
      <c r="L92" s="8">
        <v>0</v>
      </c>
      <c r="M92" s="7">
        <v>0</v>
      </c>
    </row>
    <row r="93" spans="1:13" s="16" customFormat="1" ht="25.5">
      <c r="A93" s="93"/>
      <c r="B93" s="117"/>
      <c r="C93" s="75" t="s">
        <v>57</v>
      </c>
      <c r="D93" s="75" t="s">
        <v>58</v>
      </c>
      <c r="E93" s="8">
        <f>F93+G93</f>
        <v>1</v>
      </c>
      <c r="F93" s="8">
        <v>1</v>
      </c>
      <c r="G93" s="8">
        <v>0</v>
      </c>
      <c r="H93" s="8">
        <v>1</v>
      </c>
      <c r="I93" s="8">
        <v>0</v>
      </c>
      <c r="J93" s="8">
        <v>0</v>
      </c>
      <c r="K93" s="8">
        <v>0</v>
      </c>
      <c r="L93" s="8">
        <v>0</v>
      </c>
      <c r="M93" s="7">
        <v>0</v>
      </c>
    </row>
    <row r="94" spans="1:13" s="16" customFormat="1">
      <c r="A94" s="93"/>
      <c r="B94" s="117"/>
      <c r="C94" s="75" t="s">
        <v>37</v>
      </c>
      <c r="D94" s="75" t="s">
        <v>31</v>
      </c>
      <c r="E94" s="8">
        <f>F94+G94</f>
        <v>2</v>
      </c>
      <c r="F94" s="8">
        <v>2</v>
      </c>
      <c r="G94" s="8">
        <v>0</v>
      </c>
      <c r="H94" s="8">
        <v>2</v>
      </c>
      <c r="I94" s="8">
        <v>0</v>
      </c>
      <c r="J94" s="8">
        <v>0</v>
      </c>
      <c r="K94" s="8">
        <v>0</v>
      </c>
      <c r="L94" s="8">
        <v>0</v>
      </c>
      <c r="M94" s="7">
        <v>0</v>
      </c>
    </row>
    <row r="95" spans="1:13" s="16" customFormat="1">
      <c r="A95" s="93"/>
      <c r="B95" s="117"/>
      <c r="C95" s="75" t="s">
        <v>21</v>
      </c>
      <c r="D95" s="75" t="s">
        <v>41</v>
      </c>
      <c r="E95" s="8">
        <f>F95+G95</f>
        <v>1</v>
      </c>
      <c r="F95" s="8">
        <v>1</v>
      </c>
      <c r="G95" s="8">
        <v>0</v>
      </c>
      <c r="H95" s="8">
        <v>1</v>
      </c>
      <c r="I95" s="8">
        <v>0</v>
      </c>
      <c r="J95" s="8">
        <v>0</v>
      </c>
      <c r="K95" s="8">
        <v>0</v>
      </c>
      <c r="L95" s="8">
        <v>0</v>
      </c>
      <c r="M95" s="7">
        <v>0</v>
      </c>
    </row>
    <row r="96" spans="1:13" s="16" customFormat="1">
      <c r="A96" s="93"/>
      <c r="B96" s="103" t="s">
        <v>18</v>
      </c>
      <c r="C96" s="103"/>
      <c r="D96" s="103"/>
      <c r="E96" s="1">
        <f t="shared" ref="E96:M96" si="20">SUM(E91:E95)</f>
        <v>15</v>
      </c>
      <c r="F96" s="1">
        <f t="shared" si="20"/>
        <v>15</v>
      </c>
      <c r="G96" s="1">
        <f t="shared" si="20"/>
        <v>0</v>
      </c>
      <c r="H96" s="1">
        <f t="shared" si="20"/>
        <v>15</v>
      </c>
      <c r="I96" s="1">
        <f t="shared" si="20"/>
        <v>0</v>
      </c>
      <c r="J96" s="1">
        <f t="shared" si="20"/>
        <v>0</v>
      </c>
      <c r="K96" s="1">
        <f t="shared" si="20"/>
        <v>0</v>
      </c>
      <c r="L96" s="1">
        <f t="shared" si="20"/>
        <v>0</v>
      </c>
      <c r="M96" s="17">
        <f t="shared" si="20"/>
        <v>0</v>
      </c>
    </row>
    <row r="97" spans="1:13" s="16" customFormat="1" ht="19.5" customHeight="1">
      <c r="A97" s="90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2"/>
    </row>
    <row r="98" spans="1:13" s="16" customFormat="1">
      <c r="A98" s="93" t="s">
        <v>280</v>
      </c>
      <c r="B98" s="75" t="s">
        <v>281</v>
      </c>
      <c r="C98" s="75" t="s">
        <v>66</v>
      </c>
      <c r="D98" s="75" t="s">
        <v>67</v>
      </c>
      <c r="E98" s="8">
        <v>75</v>
      </c>
      <c r="F98" s="8">
        <v>75</v>
      </c>
      <c r="G98" s="8">
        <v>0</v>
      </c>
      <c r="H98" s="8">
        <v>0</v>
      </c>
      <c r="I98" s="8">
        <v>0</v>
      </c>
      <c r="J98" s="8">
        <v>75</v>
      </c>
      <c r="K98" s="8">
        <v>0</v>
      </c>
      <c r="L98" s="8">
        <v>0</v>
      </c>
      <c r="M98" s="7">
        <v>0</v>
      </c>
    </row>
    <row r="99" spans="1:13" s="16" customFormat="1" ht="25.5">
      <c r="A99" s="93"/>
      <c r="B99" s="75" t="s">
        <v>282</v>
      </c>
      <c r="C99" s="75" t="s">
        <v>66</v>
      </c>
      <c r="D99" s="75" t="s">
        <v>68</v>
      </c>
      <c r="E99" s="37">
        <f>F99+G99</f>
        <v>25</v>
      </c>
      <c r="F99" s="37">
        <f>-H99+J99+L99</f>
        <v>0</v>
      </c>
      <c r="G99" s="37">
        <f>I99+K99+M99</f>
        <v>25</v>
      </c>
      <c r="H99" s="37">
        <v>0</v>
      </c>
      <c r="I99" s="37">
        <v>0</v>
      </c>
      <c r="J99" s="37">
        <v>0</v>
      </c>
      <c r="K99" s="37">
        <v>25</v>
      </c>
      <c r="L99" s="10">
        <v>0</v>
      </c>
      <c r="M99" s="11">
        <v>0</v>
      </c>
    </row>
    <row r="100" spans="1:13" s="16" customFormat="1" ht="15" customHeight="1">
      <c r="A100" s="93"/>
      <c r="B100" s="103" t="s">
        <v>18</v>
      </c>
      <c r="C100" s="103"/>
      <c r="D100" s="103"/>
      <c r="E100" s="1">
        <f>SUM(E98:E99)</f>
        <v>100</v>
      </c>
      <c r="F100" s="1">
        <f t="shared" ref="F100:M100" si="21">SUM(F98:F99)</f>
        <v>75</v>
      </c>
      <c r="G100" s="1">
        <f t="shared" si="21"/>
        <v>25</v>
      </c>
      <c r="H100" s="1">
        <f t="shared" si="21"/>
        <v>0</v>
      </c>
      <c r="I100" s="1">
        <f t="shared" si="21"/>
        <v>0</v>
      </c>
      <c r="J100" s="1">
        <f t="shared" si="21"/>
        <v>75</v>
      </c>
      <c r="K100" s="1">
        <f t="shared" si="21"/>
        <v>25</v>
      </c>
      <c r="L100" s="1">
        <f t="shared" si="21"/>
        <v>0</v>
      </c>
      <c r="M100" s="1">
        <f t="shared" si="21"/>
        <v>0</v>
      </c>
    </row>
    <row r="101" spans="1:13" s="16" customFormat="1" ht="19.5" customHeight="1">
      <c r="A101" s="90"/>
      <c r="B101" s="91"/>
      <c r="C101" s="91"/>
      <c r="D101" s="91"/>
      <c r="E101" s="91"/>
      <c r="F101" s="91"/>
      <c r="G101" s="91"/>
      <c r="H101" s="91"/>
      <c r="I101" s="91"/>
      <c r="J101" s="91"/>
      <c r="K101" s="91"/>
      <c r="L101" s="91"/>
      <c r="M101" s="92"/>
    </row>
    <row r="102" spans="1:13" s="16" customFormat="1">
      <c r="A102" s="93" t="s">
        <v>69</v>
      </c>
      <c r="B102" s="84" t="s">
        <v>130</v>
      </c>
      <c r="C102" s="75" t="s">
        <v>15</v>
      </c>
      <c r="D102" s="75" t="s">
        <v>54</v>
      </c>
      <c r="E102" s="8">
        <f>F102+G102</f>
        <v>10</v>
      </c>
      <c r="F102" s="8">
        <f>H102+J102+L102</f>
        <v>10</v>
      </c>
      <c r="G102" s="8">
        <v>0</v>
      </c>
      <c r="H102" s="8">
        <v>10</v>
      </c>
      <c r="I102" s="8">
        <v>0</v>
      </c>
      <c r="J102" s="8">
        <v>0</v>
      </c>
      <c r="K102" s="8">
        <v>0</v>
      </c>
      <c r="L102" s="8">
        <v>0</v>
      </c>
      <c r="M102" s="7">
        <v>0</v>
      </c>
    </row>
    <row r="103" spans="1:13" s="16" customFormat="1">
      <c r="A103" s="93"/>
      <c r="B103" s="85"/>
      <c r="C103" s="75" t="s">
        <v>291</v>
      </c>
      <c r="D103" s="75" t="s">
        <v>41</v>
      </c>
      <c r="E103" s="8">
        <v>5</v>
      </c>
      <c r="F103" s="8">
        <v>5</v>
      </c>
      <c r="G103" s="8" t="s">
        <v>101</v>
      </c>
      <c r="H103" s="8">
        <v>5</v>
      </c>
      <c r="I103" s="8" t="s">
        <v>101</v>
      </c>
      <c r="J103" s="8" t="s">
        <v>101</v>
      </c>
      <c r="K103" s="8" t="s">
        <v>101</v>
      </c>
      <c r="L103" s="8" t="s">
        <v>101</v>
      </c>
      <c r="M103" s="7" t="s">
        <v>101</v>
      </c>
    </row>
    <row r="104" spans="1:13" s="16" customFormat="1" ht="25.5">
      <c r="A104" s="93"/>
      <c r="B104" s="75" t="s">
        <v>127</v>
      </c>
      <c r="C104" s="34" t="s">
        <v>12</v>
      </c>
      <c r="D104" s="34" t="s">
        <v>13</v>
      </c>
      <c r="E104" s="2">
        <v>3</v>
      </c>
      <c r="F104" s="3">
        <v>3</v>
      </c>
      <c r="G104" s="2">
        <f>I104+K104+M104</f>
        <v>0</v>
      </c>
      <c r="H104" s="2">
        <v>3</v>
      </c>
      <c r="I104" s="2">
        <v>0</v>
      </c>
      <c r="J104" s="2">
        <v>0</v>
      </c>
      <c r="K104" s="2">
        <v>0</v>
      </c>
      <c r="L104" s="2">
        <v>0</v>
      </c>
      <c r="M104" s="4">
        <v>0</v>
      </c>
    </row>
    <row r="105" spans="1:13" s="16" customFormat="1">
      <c r="A105" s="93"/>
      <c r="B105" s="80" t="s">
        <v>146</v>
      </c>
      <c r="C105" s="80" t="s">
        <v>15</v>
      </c>
      <c r="D105" s="80" t="s">
        <v>54</v>
      </c>
      <c r="E105" s="8">
        <v>8</v>
      </c>
      <c r="F105" s="8">
        <v>8</v>
      </c>
      <c r="G105" s="8">
        <f>0</f>
        <v>0</v>
      </c>
      <c r="H105" s="8">
        <v>8</v>
      </c>
      <c r="I105" s="8">
        <f>0</f>
        <v>0</v>
      </c>
      <c r="J105" s="8">
        <f>0</f>
        <v>0</v>
      </c>
      <c r="K105" s="8">
        <f>0</f>
        <v>0</v>
      </c>
      <c r="L105" s="8" t="s">
        <v>101</v>
      </c>
      <c r="M105" s="7">
        <f>0</f>
        <v>0</v>
      </c>
    </row>
    <row r="106" spans="1:13" s="16" customFormat="1">
      <c r="A106" s="93"/>
      <c r="B106" s="81" t="s">
        <v>147</v>
      </c>
      <c r="C106" s="80" t="s">
        <v>15</v>
      </c>
      <c r="D106" s="80" t="s">
        <v>54</v>
      </c>
      <c r="E106" s="8">
        <v>8</v>
      </c>
      <c r="F106" s="8">
        <v>8</v>
      </c>
      <c r="G106" s="8">
        <f>0</f>
        <v>0</v>
      </c>
      <c r="H106" s="8">
        <v>8</v>
      </c>
      <c r="I106" s="8">
        <f>0</f>
        <v>0</v>
      </c>
      <c r="J106" s="8">
        <f>0</f>
        <v>0</v>
      </c>
      <c r="K106" s="8">
        <f>0</f>
        <v>0</v>
      </c>
      <c r="L106" s="8" t="s">
        <v>101</v>
      </c>
      <c r="M106" s="7">
        <f>0</f>
        <v>0</v>
      </c>
    </row>
    <row r="107" spans="1:13" s="16" customFormat="1">
      <c r="A107" s="93"/>
      <c r="B107" s="80" t="s">
        <v>148</v>
      </c>
      <c r="C107" s="80" t="s">
        <v>15</v>
      </c>
      <c r="D107" s="80" t="s">
        <v>54</v>
      </c>
      <c r="E107" s="8">
        <v>8</v>
      </c>
      <c r="F107" s="8">
        <v>8</v>
      </c>
      <c r="G107" s="8">
        <f>0</f>
        <v>0</v>
      </c>
      <c r="H107" s="8">
        <v>8</v>
      </c>
      <c r="I107" s="8">
        <f>0</f>
        <v>0</v>
      </c>
      <c r="J107" s="8">
        <f>0</f>
        <v>0</v>
      </c>
      <c r="K107" s="8">
        <f>0</f>
        <v>0</v>
      </c>
      <c r="L107" s="8" t="s">
        <v>101</v>
      </c>
      <c r="M107" s="7">
        <f>0</f>
        <v>0</v>
      </c>
    </row>
    <row r="108" spans="1:13" s="16" customFormat="1">
      <c r="A108" s="93"/>
      <c r="B108" s="80" t="s">
        <v>149</v>
      </c>
      <c r="C108" s="80" t="s">
        <v>15</v>
      </c>
      <c r="D108" s="80" t="s">
        <v>54</v>
      </c>
      <c r="E108" s="8">
        <f t="shared" ref="E108:E114" si="22">F108+G108</f>
        <v>1</v>
      </c>
      <c r="F108" s="8">
        <f t="shared" ref="F108:F114" si="23">H108+J108+L108</f>
        <v>1</v>
      </c>
      <c r="G108" s="8">
        <f>0</f>
        <v>0</v>
      </c>
      <c r="H108" s="8">
        <v>1</v>
      </c>
      <c r="I108" s="8">
        <f>0</f>
        <v>0</v>
      </c>
      <c r="J108" s="8">
        <f>0</f>
        <v>0</v>
      </c>
      <c r="K108" s="8">
        <f>0</f>
        <v>0</v>
      </c>
      <c r="L108" s="8">
        <f>0</f>
        <v>0</v>
      </c>
      <c r="M108" s="7">
        <f>0</f>
        <v>0</v>
      </c>
    </row>
    <row r="109" spans="1:13" s="16" customFormat="1">
      <c r="A109" s="93"/>
      <c r="B109" s="80" t="s">
        <v>150</v>
      </c>
      <c r="C109" s="80" t="s">
        <v>15</v>
      </c>
      <c r="D109" s="80" t="s">
        <v>54</v>
      </c>
      <c r="E109" s="8">
        <f t="shared" si="22"/>
        <v>1</v>
      </c>
      <c r="F109" s="8">
        <f t="shared" si="23"/>
        <v>1</v>
      </c>
      <c r="G109" s="8">
        <f>0</f>
        <v>0</v>
      </c>
      <c r="H109" s="8">
        <v>1</v>
      </c>
      <c r="I109" s="8">
        <f>0</f>
        <v>0</v>
      </c>
      <c r="J109" s="8">
        <f>0</f>
        <v>0</v>
      </c>
      <c r="K109" s="8">
        <f>0</f>
        <v>0</v>
      </c>
      <c r="L109" s="8">
        <f>0</f>
        <v>0</v>
      </c>
      <c r="M109" s="7">
        <f>0</f>
        <v>0</v>
      </c>
    </row>
    <row r="110" spans="1:13" s="16" customFormat="1">
      <c r="A110" s="93"/>
      <c r="B110" s="80" t="s">
        <v>151</v>
      </c>
      <c r="C110" s="80" t="s">
        <v>15</v>
      </c>
      <c r="D110" s="80" t="s">
        <v>54</v>
      </c>
      <c r="E110" s="8">
        <f t="shared" si="22"/>
        <v>1</v>
      </c>
      <c r="F110" s="8">
        <f t="shared" si="23"/>
        <v>1</v>
      </c>
      <c r="G110" s="8">
        <f>0</f>
        <v>0</v>
      </c>
      <c r="H110" s="8">
        <v>1</v>
      </c>
      <c r="I110" s="8">
        <f>0</f>
        <v>0</v>
      </c>
      <c r="J110" s="8">
        <f>0</f>
        <v>0</v>
      </c>
      <c r="K110" s="8">
        <f>0</f>
        <v>0</v>
      </c>
      <c r="L110" s="8">
        <f>0</f>
        <v>0</v>
      </c>
      <c r="M110" s="7">
        <f>0</f>
        <v>0</v>
      </c>
    </row>
    <row r="111" spans="1:13" s="16" customFormat="1">
      <c r="A111" s="93"/>
      <c r="B111" s="80" t="s">
        <v>152</v>
      </c>
      <c r="C111" s="80" t="s">
        <v>15</v>
      </c>
      <c r="D111" s="80" t="s">
        <v>54</v>
      </c>
      <c r="E111" s="8">
        <f t="shared" si="22"/>
        <v>1</v>
      </c>
      <c r="F111" s="8">
        <f t="shared" si="23"/>
        <v>1</v>
      </c>
      <c r="G111" s="8">
        <f>0</f>
        <v>0</v>
      </c>
      <c r="H111" s="8">
        <v>1</v>
      </c>
      <c r="I111" s="8">
        <f>0</f>
        <v>0</v>
      </c>
      <c r="J111" s="8">
        <f>0</f>
        <v>0</v>
      </c>
      <c r="K111" s="8">
        <f>0</f>
        <v>0</v>
      </c>
      <c r="L111" s="8">
        <f>0</f>
        <v>0</v>
      </c>
      <c r="M111" s="7">
        <f>0</f>
        <v>0</v>
      </c>
    </row>
    <row r="112" spans="1:13" s="16" customFormat="1">
      <c r="A112" s="93"/>
      <c r="B112" s="80" t="s">
        <v>153</v>
      </c>
      <c r="C112" s="80" t="s">
        <v>15</v>
      </c>
      <c r="D112" s="80" t="s">
        <v>54</v>
      </c>
      <c r="E112" s="8">
        <f t="shared" si="22"/>
        <v>1</v>
      </c>
      <c r="F112" s="8">
        <f t="shared" si="23"/>
        <v>1</v>
      </c>
      <c r="G112" s="8">
        <f>0</f>
        <v>0</v>
      </c>
      <c r="H112" s="8">
        <v>1</v>
      </c>
      <c r="I112" s="8">
        <f>0</f>
        <v>0</v>
      </c>
      <c r="J112" s="8">
        <f>0</f>
        <v>0</v>
      </c>
      <c r="K112" s="8">
        <f>0</f>
        <v>0</v>
      </c>
      <c r="L112" s="8">
        <f>0</f>
        <v>0</v>
      </c>
      <c r="M112" s="7">
        <f>0</f>
        <v>0</v>
      </c>
    </row>
    <row r="113" spans="1:13" s="16" customFormat="1">
      <c r="A113" s="93"/>
      <c r="B113" s="80" t="s">
        <v>154</v>
      </c>
      <c r="C113" s="80" t="s">
        <v>15</v>
      </c>
      <c r="D113" s="80" t="s">
        <v>54</v>
      </c>
      <c r="E113" s="8">
        <f t="shared" si="22"/>
        <v>1</v>
      </c>
      <c r="F113" s="8">
        <f t="shared" si="23"/>
        <v>1</v>
      </c>
      <c r="G113" s="8">
        <f>0</f>
        <v>0</v>
      </c>
      <c r="H113" s="8">
        <v>1</v>
      </c>
      <c r="I113" s="8">
        <f>0</f>
        <v>0</v>
      </c>
      <c r="J113" s="8">
        <f>0</f>
        <v>0</v>
      </c>
      <c r="K113" s="8">
        <f>0</f>
        <v>0</v>
      </c>
      <c r="L113" s="8">
        <f>0</f>
        <v>0</v>
      </c>
      <c r="M113" s="7">
        <f>0</f>
        <v>0</v>
      </c>
    </row>
    <row r="114" spans="1:13" s="16" customFormat="1">
      <c r="A114" s="93"/>
      <c r="B114" s="80" t="s">
        <v>297</v>
      </c>
      <c r="C114" s="80" t="s">
        <v>15</v>
      </c>
      <c r="D114" s="80" t="s">
        <v>54</v>
      </c>
      <c r="E114" s="8">
        <f t="shared" si="22"/>
        <v>1</v>
      </c>
      <c r="F114" s="8">
        <f t="shared" si="23"/>
        <v>1</v>
      </c>
      <c r="G114" s="8">
        <f>0</f>
        <v>0</v>
      </c>
      <c r="H114" s="8">
        <v>1</v>
      </c>
      <c r="I114" s="8">
        <f>0</f>
        <v>0</v>
      </c>
      <c r="J114" s="8">
        <f>0</f>
        <v>0</v>
      </c>
      <c r="K114" s="8">
        <f>0</f>
        <v>0</v>
      </c>
      <c r="L114" s="8">
        <f>0</f>
        <v>0</v>
      </c>
      <c r="M114" s="7">
        <f>0</f>
        <v>0</v>
      </c>
    </row>
    <row r="115" spans="1:13" s="16" customFormat="1">
      <c r="A115" s="93"/>
      <c r="B115" s="103" t="s">
        <v>18</v>
      </c>
      <c r="C115" s="103"/>
      <c r="D115" s="103"/>
      <c r="E115" s="1">
        <f>SUM(E102:E114)</f>
        <v>49</v>
      </c>
      <c r="F115" s="1">
        <f t="shared" ref="F115:M115" si="24">SUM(F102:F114)</f>
        <v>49</v>
      </c>
      <c r="G115" s="1">
        <f t="shared" si="24"/>
        <v>0</v>
      </c>
      <c r="H115" s="1">
        <f t="shared" si="24"/>
        <v>49</v>
      </c>
      <c r="I115" s="1">
        <f t="shared" si="24"/>
        <v>0</v>
      </c>
      <c r="J115" s="1">
        <f t="shared" si="24"/>
        <v>0</v>
      </c>
      <c r="K115" s="1">
        <f t="shared" si="24"/>
        <v>0</v>
      </c>
      <c r="L115" s="1">
        <f t="shared" si="24"/>
        <v>0</v>
      </c>
      <c r="M115" s="17">
        <f t="shared" si="24"/>
        <v>0</v>
      </c>
    </row>
    <row r="116" spans="1:13" s="16" customFormat="1" ht="20.25" customHeight="1">
      <c r="A116" s="90"/>
      <c r="B116" s="91"/>
      <c r="C116" s="91"/>
      <c r="D116" s="91"/>
      <c r="E116" s="91"/>
      <c r="F116" s="91"/>
      <c r="G116" s="91"/>
      <c r="H116" s="91"/>
      <c r="I116" s="91"/>
      <c r="J116" s="91"/>
      <c r="K116" s="91"/>
      <c r="L116" s="91"/>
      <c r="M116" s="92"/>
    </row>
    <row r="117" spans="1:13" s="16" customFormat="1" ht="25.5" customHeight="1">
      <c r="A117" s="93" t="s">
        <v>70</v>
      </c>
      <c r="B117" s="126" t="s">
        <v>155</v>
      </c>
      <c r="C117" s="126" t="s">
        <v>12</v>
      </c>
      <c r="D117" s="80" t="s">
        <v>13</v>
      </c>
      <c r="E117" s="9">
        <v>3</v>
      </c>
      <c r="F117" s="9">
        <v>3</v>
      </c>
      <c r="G117" s="9">
        <v>0</v>
      </c>
      <c r="H117" s="9">
        <v>3</v>
      </c>
      <c r="I117" s="9">
        <v>0</v>
      </c>
      <c r="J117" s="9">
        <v>0</v>
      </c>
      <c r="K117" s="9">
        <v>0</v>
      </c>
      <c r="L117" s="9">
        <v>0</v>
      </c>
      <c r="M117" s="6">
        <v>0</v>
      </c>
    </row>
    <row r="118" spans="1:13" s="16" customFormat="1">
      <c r="A118" s="93"/>
      <c r="B118" s="127"/>
      <c r="C118" s="127"/>
      <c r="D118" s="80" t="s">
        <v>296</v>
      </c>
      <c r="E118" s="9">
        <v>3</v>
      </c>
      <c r="F118" s="9">
        <v>3</v>
      </c>
      <c r="G118" s="9" t="s">
        <v>101</v>
      </c>
      <c r="H118" s="9">
        <v>3</v>
      </c>
      <c r="I118" s="9" t="s">
        <v>101</v>
      </c>
      <c r="J118" s="9" t="s">
        <v>101</v>
      </c>
      <c r="K118" s="9" t="s">
        <v>101</v>
      </c>
      <c r="L118" s="9" t="s">
        <v>101</v>
      </c>
      <c r="M118" s="9" t="s">
        <v>101</v>
      </c>
    </row>
    <row r="119" spans="1:13" s="16" customFormat="1">
      <c r="A119" s="93"/>
      <c r="B119" s="125" t="s">
        <v>130</v>
      </c>
      <c r="C119" s="80" t="s">
        <v>15</v>
      </c>
      <c r="D119" s="80" t="s">
        <v>54</v>
      </c>
      <c r="E119" s="9">
        <f>F119+G119</f>
        <v>35</v>
      </c>
      <c r="F119" s="9">
        <v>35</v>
      </c>
      <c r="G119" s="9">
        <v>0</v>
      </c>
      <c r="H119" s="9">
        <v>35</v>
      </c>
      <c r="I119" s="9">
        <v>0</v>
      </c>
      <c r="J119" s="9">
        <v>0</v>
      </c>
      <c r="K119" s="9">
        <v>0</v>
      </c>
      <c r="L119" s="9">
        <v>0</v>
      </c>
      <c r="M119" s="6">
        <v>0</v>
      </c>
    </row>
    <row r="120" spans="1:13" s="16" customFormat="1">
      <c r="A120" s="93"/>
      <c r="B120" s="125"/>
      <c r="C120" s="80" t="s">
        <v>30</v>
      </c>
      <c r="D120" s="80" t="s">
        <v>14</v>
      </c>
      <c r="E120" s="9">
        <f>F120+G120</f>
        <v>5</v>
      </c>
      <c r="F120" s="9">
        <v>5</v>
      </c>
      <c r="G120" s="9">
        <v>0</v>
      </c>
      <c r="H120" s="9">
        <v>5</v>
      </c>
      <c r="I120" s="9">
        <v>0</v>
      </c>
      <c r="J120" s="9">
        <v>0</v>
      </c>
      <c r="K120" s="9">
        <v>0</v>
      </c>
      <c r="L120" s="9">
        <v>0</v>
      </c>
      <c r="M120" s="6">
        <v>0</v>
      </c>
    </row>
    <row r="121" spans="1:13" s="16" customFormat="1" ht="25.5">
      <c r="A121" s="93"/>
      <c r="B121" s="80" t="s">
        <v>71</v>
      </c>
      <c r="C121" s="80" t="s">
        <v>65</v>
      </c>
      <c r="D121" s="80" t="s">
        <v>25</v>
      </c>
      <c r="E121" s="9">
        <f>F121+G121</f>
        <v>23</v>
      </c>
      <c r="F121" s="9">
        <v>0</v>
      </c>
      <c r="G121" s="9">
        <v>23</v>
      </c>
      <c r="H121" s="9">
        <v>0</v>
      </c>
      <c r="I121" s="9">
        <v>23</v>
      </c>
      <c r="J121" s="9">
        <v>0</v>
      </c>
      <c r="K121" s="9">
        <v>0</v>
      </c>
      <c r="L121" s="9">
        <v>0</v>
      </c>
      <c r="M121" s="6">
        <v>0</v>
      </c>
    </row>
    <row r="122" spans="1:13" s="16" customFormat="1">
      <c r="A122" s="93"/>
      <c r="B122" s="103" t="s">
        <v>18</v>
      </c>
      <c r="C122" s="103"/>
      <c r="D122" s="103"/>
      <c r="E122" s="1">
        <f t="shared" ref="E122:M122" si="25">SUM(E117:E121)</f>
        <v>69</v>
      </c>
      <c r="F122" s="1">
        <f t="shared" si="25"/>
        <v>46</v>
      </c>
      <c r="G122" s="1">
        <f t="shared" si="25"/>
        <v>23</v>
      </c>
      <c r="H122" s="1">
        <f t="shared" si="25"/>
        <v>46</v>
      </c>
      <c r="I122" s="1">
        <f t="shared" si="25"/>
        <v>23</v>
      </c>
      <c r="J122" s="1">
        <f t="shared" si="25"/>
        <v>0</v>
      </c>
      <c r="K122" s="1">
        <f t="shared" si="25"/>
        <v>0</v>
      </c>
      <c r="L122" s="1">
        <f t="shared" si="25"/>
        <v>0</v>
      </c>
      <c r="M122" s="17">
        <f t="shared" si="25"/>
        <v>0</v>
      </c>
    </row>
    <row r="123" spans="1:13" s="16" customFormat="1" ht="18" customHeight="1">
      <c r="A123" s="90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2"/>
    </row>
    <row r="124" spans="1:13" s="16" customFormat="1">
      <c r="A124" s="93" t="s">
        <v>72</v>
      </c>
      <c r="B124" s="84" t="s">
        <v>156</v>
      </c>
      <c r="C124" s="75" t="s">
        <v>32</v>
      </c>
      <c r="D124" s="75" t="s">
        <v>33</v>
      </c>
      <c r="E124" s="9">
        <v>40</v>
      </c>
      <c r="F124" s="9">
        <v>40</v>
      </c>
      <c r="G124" s="9">
        <v>0</v>
      </c>
      <c r="H124" s="9">
        <v>40</v>
      </c>
      <c r="I124" s="9">
        <v>0</v>
      </c>
      <c r="J124" s="9">
        <v>0</v>
      </c>
      <c r="K124" s="9">
        <v>0</v>
      </c>
      <c r="L124" s="9">
        <v>0</v>
      </c>
      <c r="M124" s="6">
        <v>0</v>
      </c>
    </row>
    <row r="125" spans="1:13" s="16" customFormat="1">
      <c r="A125" s="93"/>
      <c r="B125" s="108"/>
      <c r="C125" s="75" t="s">
        <v>26</v>
      </c>
      <c r="D125" s="75" t="s">
        <v>40</v>
      </c>
      <c r="E125" s="9">
        <f>F125+G125</f>
        <v>5</v>
      </c>
      <c r="F125" s="9">
        <v>5</v>
      </c>
      <c r="G125" s="9">
        <v>0</v>
      </c>
      <c r="H125" s="9">
        <v>5</v>
      </c>
      <c r="I125" s="9">
        <v>0</v>
      </c>
      <c r="J125" s="9">
        <v>0</v>
      </c>
      <c r="K125" s="9">
        <v>0</v>
      </c>
      <c r="L125" s="9">
        <v>0</v>
      </c>
      <c r="M125" s="6">
        <v>0</v>
      </c>
    </row>
    <row r="126" spans="1:13" s="16" customFormat="1" ht="25.5">
      <c r="A126" s="93"/>
      <c r="B126" s="85"/>
      <c r="C126" s="75" t="s">
        <v>19</v>
      </c>
      <c r="D126" s="75" t="s">
        <v>34</v>
      </c>
      <c r="E126" s="9">
        <v>10</v>
      </c>
      <c r="F126" s="9">
        <v>10</v>
      </c>
      <c r="G126" s="9">
        <v>0</v>
      </c>
      <c r="H126" s="9">
        <v>10</v>
      </c>
      <c r="I126" s="9">
        <v>0</v>
      </c>
      <c r="J126" s="9">
        <v>0</v>
      </c>
      <c r="K126" s="9">
        <v>0</v>
      </c>
      <c r="L126" s="9">
        <v>0</v>
      </c>
      <c r="M126" s="6">
        <v>0</v>
      </c>
    </row>
    <row r="127" spans="1:13" s="16" customFormat="1">
      <c r="A127" s="93"/>
      <c r="B127" s="103" t="s">
        <v>18</v>
      </c>
      <c r="C127" s="103"/>
      <c r="D127" s="103"/>
      <c r="E127" s="72">
        <f>SUM(E124:E126)</f>
        <v>55</v>
      </c>
      <c r="F127" s="72">
        <f t="shared" ref="F127:M127" si="26">SUM(F124:F126)</f>
        <v>55</v>
      </c>
      <c r="G127" s="72">
        <f t="shared" si="26"/>
        <v>0</v>
      </c>
      <c r="H127" s="72">
        <f t="shared" si="26"/>
        <v>55</v>
      </c>
      <c r="I127" s="72">
        <f t="shared" si="26"/>
        <v>0</v>
      </c>
      <c r="J127" s="72">
        <f t="shared" si="26"/>
        <v>0</v>
      </c>
      <c r="K127" s="72">
        <f t="shared" si="26"/>
        <v>0</v>
      </c>
      <c r="L127" s="72">
        <f t="shared" si="26"/>
        <v>0</v>
      </c>
      <c r="M127" s="73">
        <f t="shared" si="26"/>
        <v>0</v>
      </c>
    </row>
    <row r="128" spans="1:13" s="16" customFormat="1" ht="13.5" customHeight="1">
      <c r="A128" s="90"/>
      <c r="B128" s="91"/>
      <c r="C128" s="91"/>
      <c r="D128" s="91"/>
      <c r="E128" s="91"/>
      <c r="F128" s="91"/>
      <c r="G128" s="91"/>
      <c r="H128" s="91"/>
      <c r="I128" s="91"/>
      <c r="J128" s="91"/>
      <c r="K128" s="91"/>
      <c r="L128" s="91"/>
      <c r="M128" s="92"/>
    </row>
    <row r="129" spans="1:13" s="16" customFormat="1">
      <c r="A129" s="93" t="s">
        <v>73</v>
      </c>
      <c r="B129" s="117" t="s">
        <v>82</v>
      </c>
      <c r="C129" s="75" t="s">
        <v>32</v>
      </c>
      <c r="D129" s="75" t="s">
        <v>33</v>
      </c>
      <c r="E129" s="9">
        <f>F129+G129</f>
        <v>2</v>
      </c>
      <c r="F129" s="9">
        <v>2</v>
      </c>
      <c r="G129" s="9">
        <v>0</v>
      </c>
      <c r="H129" s="9">
        <v>2</v>
      </c>
      <c r="I129" s="9">
        <v>0</v>
      </c>
      <c r="J129" s="21">
        <v>0</v>
      </c>
      <c r="K129" s="21">
        <v>0</v>
      </c>
      <c r="L129" s="21">
        <v>0</v>
      </c>
      <c r="M129" s="22">
        <v>0</v>
      </c>
    </row>
    <row r="130" spans="1:13" s="16" customFormat="1">
      <c r="A130" s="93"/>
      <c r="B130" s="117"/>
      <c r="C130" s="75" t="s">
        <v>26</v>
      </c>
      <c r="D130" s="75" t="s">
        <v>40</v>
      </c>
      <c r="E130" s="9">
        <f t="shared" ref="E130:E139" si="27">F130+G130</f>
        <v>2</v>
      </c>
      <c r="F130" s="9">
        <v>2</v>
      </c>
      <c r="G130" s="9">
        <v>0</v>
      </c>
      <c r="H130" s="9">
        <v>2</v>
      </c>
      <c r="I130" s="9">
        <v>0</v>
      </c>
      <c r="J130" s="21">
        <v>0</v>
      </c>
      <c r="K130" s="21">
        <v>0</v>
      </c>
      <c r="L130" s="21">
        <v>0</v>
      </c>
      <c r="M130" s="22">
        <v>0</v>
      </c>
    </row>
    <row r="131" spans="1:13" s="16" customFormat="1">
      <c r="A131" s="93"/>
      <c r="B131" s="117"/>
      <c r="C131" s="75" t="s">
        <v>44</v>
      </c>
      <c r="D131" s="75" t="s">
        <v>45</v>
      </c>
      <c r="E131" s="9">
        <f t="shared" si="27"/>
        <v>1</v>
      </c>
      <c r="F131" s="9">
        <v>1</v>
      </c>
      <c r="G131" s="9">
        <v>0</v>
      </c>
      <c r="H131" s="9">
        <v>1</v>
      </c>
      <c r="I131" s="9">
        <v>0</v>
      </c>
      <c r="J131" s="21">
        <v>0</v>
      </c>
      <c r="K131" s="21">
        <v>0</v>
      </c>
      <c r="L131" s="21">
        <v>0</v>
      </c>
      <c r="M131" s="22">
        <v>0</v>
      </c>
    </row>
    <row r="132" spans="1:13" s="16" customFormat="1">
      <c r="A132" s="93"/>
      <c r="B132" s="117" t="s">
        <v>60</v>
      </c>
      <c r="C132" s="75" t="s">
        <v>37</v>
      </c>
      <c r="D132" s="75" t="s">
        <v>31</v>
      </c>
      <c r="E132" s="9">
        <f t="shared" si="27"/>
        <v>1</v>
      </c>
      <c r="F132" s="9">
        <v>1</v>
      </c>
      <c r="G132" s="9">
        <v>0</v>
      </c>
      <c r="H132" s="9">
        <v>1</v>
      </c>
      <c r="I132" s="9">
        <v>0</v>
      </c>
      <c r="J132" s="21">
        <v>0</v>
      </c>
      <c r="K132" s="21">
        <v>0</v>
      </c>
      <c r="L132" s="21">
        <v>0</v>
      </c>
      <c r="M132" s="22">
        <v>0</v>
      </c>
    </row>
    <row r="133" spans="1:13" s="16" customFormat="1" ht="25.5">
      <c r="A133" s="93"/>
      <c r="B133" s="117"/>
      <c r="C133" s="75" t="s">
        <v>19</v>
      </c>
      <c r="D133" s="75" t="s">
        <v>34</v>
      </c>
      <c r="E133" s="9">
        <f t="shared" si="27"/>
        <v>1</v>
      </c>
      <c r="F133" s="9">
        <v>1</v>
      </c>
      <c r="G133" s="9">
        <v>0</v>
      </c>
      <c r="H133" s="9">
        <v>1</v>
      </c>
      <c r="I133" s="9">
        <v>0</v>
      </c>
      <c r="J133" s="21">
        <v>0</v>
      </c>
      <c r="K133" s="21">
        <v>0</v>
      </c>
      <c r="L133" s="21">
        <v>0</v>
      </c>
      <c r="M133" s="22">
        <v>0</v>
      </c>
    </row>
    <row r="134" spans="1:13" s="16" customFormat="1">
      <c r="A134" s="93"/>
      <c r="B134" s="117"/>
      <c r="C134" s="75" t="s">
        <v>74</v>
      </c>
      <c r="D134" s="75" t="s">
        <v>48</v>
      </c>
      <c r="E134" s="9">
        <f t="shared" si="27"/>
        <v>1</v>
      </c>
      <c r="F134" s="9">
        <v>1</v>
      </c>
      <c r="G134" s="9">
        <v>0</v>
      </c>
      <c r="H134" s="9">
        <v>1</v>
      </c>
      <c r="I134" s="9">
        <v>0</v>
      </c>
      <c r="J134" s="21">
        <v>0</v>
      </c>
      <c r="K134" s="21">
        <v>0</v>
      </c>
      <c r="L134" s="21">
        <v>0</v>
      </c>
      <c r="M134" s="22">
        <v>0</v>
      </c>
    </row>
    <row r="135" spans="1:13" s="16" customFormat="1">
      <c r="A135" s="93"/>
      <c r="B135" s="117"/>
      <c r="C135" s="75" t="s">
        <v>35</v>
      </c>
      <c r="D135" s="75" t="s">
        <v>36</v>
      </c>
      <c r="E135" s="9">
        <f t="shared" si="27"/>
        <v>1</v>
      </c>
      <c r="F135" s="9">
        <v>1</v>
      </c>
      <c r="G135" s="9">
        <v>0</v>
      </c>
      <c r="H135" s="9">
        <v>1</v>
      </c>
      <c r="I135" s="9">
        <v>0</v>
      </c>
      <c r="J135" s="21">
        <v>0</v>
      </c>
      <c r="K135" s="21">
        <v>0</v>
      </c>
      <c r="L135" s="21">
        <v>0</v>
      </c>
      <c r="M135" s="22">
        <v>0</v>
      </c>
    </row>
    <row r="136" spans="1:13" s="16" customFormat="1" ht="25.5">
      <c r="A136" s="93"/>
      <c r="B136" s="75" t="s">
        <v>56</v>
      </c>
      <c r="C136" s="75" t="s">
        <v>57</v>
      </c>
      <c r="D136" s="75" t="s">
        <v>58</v>
      </c>
      <c r="E136" s="9">
        <f t="shared" si="27"/>
        <v>1</v>
      </c>
      <c r="F136" s="9">
        <v>1</v>
      </c>
      <c r="G136" s="9">
        <v>0</v>
      </c>
      <c r="H136" s="9">
        <v>1</v>
      </c>
      <c r="I136" s="9">
        <v>0</v>
      </c>
      <c r="J136" s="21">
        <v>0</v>
      </c>
      <c r="K136" s="21">
        <v>0</v>
      </c>
      <c r="L136" s="21">
        <v>0</v>
      </c>
      <c r="M136" s="22">
        <v>0</v>
      </c>
    </row>
    <row r="137" spans="1:13" s="16" customFormat="1">
      <c r="A137" s="93"/>
      <c r="B137" s="124" t="s">
        <v>82</v>
      </c>
      <c r="C137" s="75" t="s">
        <v>15</v>
      </c>
      <c r="D137" s="75" t="s">
        <v>33</v>
      </c>
      <c r="E137" s="9">
        <f t="shared" si="27"/>
        <v>2</v>
      </c>
      <c r="F137" s="9">
        <v>2</v>
      </c>
      <c r="G137" s="9">
        <v>0</v>
      </c>
      <c r="H137" s="9">
        <v>2</v>
      </c>
      <c r="I137" s="9">
        <v>0</v>
      </c>
      <c r="J137" s="21">
        <v>0</v>
      </c>
      <c r="K137" s="21">
        <v>0</v>
      </c>
      <c r="L137" s="21">
        <v>0</v>
      </c>
      <c r="M137" s="22">
        <v>0</v>
      </c>
    </row>
    <row r="138" spans="1:13" s="16" customFormat="1" ht="25.5">
      <c r="A138" s="93"/>
      <c r="B138" s="124"/>
      <c r="C138" s="75" t="s">
        <v>24</v>
      </c>
      <c r="D138" s="80" t="s">
        <v>25</v>
      </c>
      <c r="E138" s="9">
        <f t="shared" si="27"/>
        <v>2</v>
      </c>
      <c r="F138" s="9">
        <v>0</v>
      </c>
      <c r="G138" s="9">
        <v>2</v>
      </c>
      <c r="H138" s="9">
        <v>0</v>
      </c>
      <c r="I138" s="9">
        <v>2</v>
      </c>
      <c r="J138" s="21">
        <v>0</v>
      </c>
      <c r="K138" s="21">
        <v>0</v>
      </c>
      <c r="L138" s="21">
        <v>0</v>
      </c>
      <c r="M138" s="22">
        <v>0</v>
      </c>
    </row>
    <row r="139" spans="1:13" s="16" customFormat="1" ht="25.5">
      <c r="A139" s="93"/>
      <c r="B139" s="75" t="s">
        <v>71</v>
      </c>
      <c r="C139" s="75" t="s">
        <v>24</v>
      </c>
      <c r="D139" s="80" t="s">
        <v>25</v>
      </c>
      <c r="E139" s="9">
        <f t="shared" si="27"/>
        <v>1</v>
      </c>
      <c r="F139" s="9">
        <v>0</v>
      </c>
      <c r="G139" s="9">
        <v>1</v>
      </c>
      <c r="H139" s="9">
        <v>0</v>
      </c>
      <c r="I139" s="9">
        <v>1</v>
      </c>
      <c r="J139" s="21">
        <v>0</v>
      </c>
      <c r="K139" s="21">
        <v>0</v>
      </c>
      <c r="L139" s="21">
        <v>0</v>
      </c>
      <c r="M139" s="22">
        <v>0</v>
      </c>
    </row>
    <row r="140" spans="1:13" s="16" customFormat="1">
      <c r="A140" s="93"/>
      <c r="B140" s="103" t="s">
        <v>18</v>
      </c>
      <c r="C140" s="103"/>
      <c r="D140" s="103"/>
      <c r="E140" s="1">
        <f>SUM(E129:E139)</f>
        <v>15</v>
      </c>
      <c r="F140" s="1">
        <f t="shared" ref="F140:M140" si="28">SUM(F129:F139)</f>
        <v>12</v>
      </c>
      <c r="G140" s="1">
        <f t="shared" si="28"/>
        <v>3</v>
      </c>
      <c r="H140" s="1">
        <f t="shared" si="28"/>
        <v>12</v>
      </c>
      <c r="I140" s="1">
        <f t="shared" si="28"/>
        <v>3</v>
      </c>
      <c r="J140" s="1">
        <f t="shared" si="28"/>
        <v>0</v>
      </c>
      <c r="K140" s="1">
        <f t="shared" si="28"/>
        <v>0</v>
      </c>
      <c r="L140" s="1">
        <f t="shared" si="28"/>
        <v>0</v>
      </c>
      <c r="M140" s="17">
        <f t="shared" si="28"/>
        <v>0</v>
      </c>
    </row>
    <row r="141" spans="1:13" s="16" customFormat="1" ht="12.75" customHeight="1">
      <c r="A141" s="90"/>
      <c r="B141" s="91"/>
      <c r="C141" s="91"/>
      <c r="D141" s="91"/>
      <c r="E141" s="91"/>
      <c r="F141" s="91"/>
      <c r="G141" s="91"/>
      <c r="H141" s="91"/>
      <c r="I141" s="91"/>
      <c r="J141" s="91"/>
      <c r="K141" s="91"/>
      <c r="L141" s="91"/>
      <c r="M141" s="92"/>
    </row>
    <row r="142" spans="1:13" s="16" customFormat="1">
      <c r="A142" s="104" t="s">
        <v>75</v>
      </c>
      <c r="B142" s="123" t="s">
        <v>157</v>
      </c>
      <c r="C142" s="117" t="s">
        <v>15</v>
      </c>
      <c r="D142" s="75" t="s">
        <v>33</v>
      </c>
      <c r="E142" s="9">
        <f>F142+G142</f>
        <v>8</v>
      </c>
      <c r="F142" s="9">
        <v>8</v>
      </c>
      <c r="G142" s="9">
        <v>0</v>
      </c>
      <c r="H142" s="9">
        <v>8</v>
      </c>
      <c r="I142" s="9">
        <v>0</v>
      </c>
      <c r="J142" s="9">
        <v>0</v>
      </c>
      <c r="K142" s="9">
        <v>0</v>
      </c>
      <c r="L142" s="9">
        <v>0</v>
      </c>
      <c r="M142" s="6">
        <v>0</v>
      </c>
    </row>
    <row r="143" spans="1:13" s="16" customFormat="1" ht="25.5">
      <c r="A143" s="105"/>
      <c r="B143" s="123"/>
      <c r="C143" s="117"/>
      <c r="D143" s="75" t="s">
        <v>158</v>
      </c>
      <c r="E143" s="9">
        <f t="shared" ref="E143:E186" si="29">F143+G143</f>
        <v>1</v>
      </c>
      <c r="F143" s="9">
        <v>1</v>
      </c>
      <c r="G143" s="9">
        <v>0</v>
      </c>
      <c r="H143" s="9">
        <v>1</v>
      </c>
      <c r="I143" s="9">
        <v>0</v>
      </c>
      <c r="J143" s="9">
        <v>0</v>
      </c>
      <c r="K143" s="9">
        <v>0</v>
      </c>
      <c r="L143" s="9">
        <v>0</v>
      </c>
      <c r="M143" s="6">
        <v>0</v>
      </c>
    </row>
    <row r="144" spans="1:13" s="16" customFormat="1" ht="25.5">
      <c r="A144" s="105"/>
      <c r="B144" s="123"/>
      <c r="C144" s="75" t="s">
        <v>57</v>
      </c>
      <c r="D144" s="75" t="s">
        <v>58</v>
      </c>
      <c r="E144" s="9">
        <f t="shared" si="29"/>
        <v>4</v>
      </c>
      <c r="F144" s="9">
        <v>4</v>
      </c>
      <c r="G144" s="9">
        <v>0</v>
      </c>
      <c r="H144" s="9">
        <v>4</v>
      </c>
      <c r="I144" s="9">
        <v>0</v>
      </c>
      <c r="J144" s="9">
        <v>0</v>
      </c>
      <c r="K144" s="9">
        <v>0</v>
      </c>
      <c r="L144" s="9">
        <v>0</v>
      </c>
      <c r="M144" s="6">
        <v>0</v>
      </c>
    </row>
    <row r="145" spans="1:13" s="16" customFormat="1" ht="25.5">
      <c r="A145" s="105"/>
      <c r="B145" s="82" t="s">
        <v>159</v>
      </c>
      <c r="C145" s="75" t="s">
        <v>65</v>
      </c>
      <c r="D145" s="80" t="s">
        <v>25</v>
      </c>
      <c r="E145" s="9">
        <f t="shared" si="29"/>
        <v>3</v>
      </c>
      <c r="F145" s="9">
        <v>0</v>
      </c>
      <c r="G145" s="9">
        <v>3</v>
      </c>
      <c r="H145" s="9">
        <v>0</v>
      </c>
      <c r="I145" s="9">
        <v>3</v>
      </c>
      <c r="J145" s="9">
        <v>0</v>
      </c>
      <c r="K145" s="9">
        <v>0</v>
      </c>
      <c r="L145" s="9">
        <v>0</v>
      </c>
      <c r="M145" s="6">
        <v>0</v>
      </c>
    </row>
    <row r="146" spans="1:13" s="16" customFormat="1">
      <c r="A146" s="105"/>
      <c r="B146" s="75" t="s">
        <v>160</v>
      </c>
      <c r="C146" s="117" t="s">
        <v>15</v>
      </c>
      <c r="D146" s="75" t="s">
        <v>33</v>
      </c>
      <c r="E146" s="9">
        <f t="shared" si="29"/>
        <v>8</v>
      </c>
      <c r="F146" s="9">
        <v>8</v>
      </c>
      <c r="G146" s="9">
        <v>0</v>
      </c>
      <c r="H146" s="9">
        <v>8</v>
      </c>
      <c r="I146" s="9">
        <v>0</v>
      </c>
      <c r="J146" s="9">
        <v>0</v>
      </c>
      <c r="K146" s="9">
        <v>0</v>
      </c>
      <c r="L146" s="9">
        <v>0</v>
      </c>
      <c r="M146" s="6">
        <v>0</v>
      </c>
    </row>
    <row r="147" spans="1:13" s="16" customFormat="1" ht="25.5">
      <c r="A147" s="105"/>
      <c r="B147" s="75"/>
      <c r="C147" s="117"/>
      <c r="D147" s="75" t="s">
        <v>158</v>
      </c>
      <c r="E147" s="9">
        <f t="shared" si="29"/>
        <v>1</v>
      </c>
      <c r="F147" s="9">
        <v>1</v>
      </c>
      <c r="G147" s="9"/>
      <c r="H147" s="9">
        <v>1</v>
      </c>
      <c r="I147" s="9"/>
      <c r="J147" s="9"/>
      <c r="K147" s="9"/>
      <c r="L147" s="9"/>
      <c r="M147" s="6"/>
    </row>
    <row r="148" spans="1:13" s="16" customFormat="1" ht="25.5">
      <c r="A148" s="105"/>
      <c r="B148" s="82" t="s">
        <v>161</v>
      </c>
      <c r="C148" s="75" t="s">
        <v>65</v>
      </c>
      <c r="D148" s="80" t="s">
        <v>25</v>
      </c>
      <c r="E148" s="9">
        <f t="shared" si="29"/>
        <v>2</v>
      </c>
      <c r="F148" s="9">
        <v>0</v>
      </c>
      <c r="G148" s="9">
        <v>2</v>
      </c>
      <c r="H148" s="9">
        <v>0</v>
      </c>
      <c r="I148" s="9">
        <v>2</v>
      </c>
      <c r="J148" s="9">
        <v>0</v>
      </c>
      <c r="K148" s="9">
        <v>0</v>
      </c>
      <c r="L148" s="9">
        <v>0</v>
      </c>
      <c r="M148" s="6">
        <v>0</v>
      </c>
    </row>
    <row r="149" spans="1:13" s="16" customFormat="1">
      <c r="A149" s="105"/>
      <c r="B149" s="123" t="s">
        <v>162</v>
      </c>
      <c r="C149" s="117" t="s">
        <v>15</v>
      </c>
      <c r="D149" s="75" t="s">
        <v>33</v>
      </c>
      <c r="E149" s="9">
        <f t="shared" si="29"/>
        <v>2</v>
      </c>
      <c r="F149" s="9">
        <v>2</v>
      </c>
      <c r="G149" s="9">
        <v>0</v>
      </c>
      <c r="H149" s="9">
        <v>2</v>
      </c>
      <c r="I149" s="9">
        <v>0</v>
      </c>
      <c r="J149" s="9">
        <v>0</v>
      </c>
      <c r="K149" s="9">
        <v>0</v>
      </c>
      <c r="L149" s="9">
        <v>0</v>
      </c>
      <c r="M149" s="6">
        <v>0</v>
      </c>
    </row>
    <row r="150" spans="1:13" s="16" customFormat="1" ht="25.5">
      <c r="A150" s="105"/>
      <c r="B150" s="123"/>
      <c r="C150" s="117"/>
      <c r="D150" s="75" t="s">
        <v>158</v>
      </c>
      <c r="E150" s="9">
        <f t="shared" si="29"/>
        <v>1</v>
      </c>
      <c r="F150" s="9">
        <v>1</v>
      </c>
      <c r="G150" s="9"/>
      <c r="H150" s="9">
        <v>1</v>
      </c>
      <c r="I150" s="9"/>
      <c r="J150" s="9"/>
      <c r="K150" s="9"/>
      <c r="L150" s="9"/>
      <c r="M150" s="6"/>
    </row>
    <row r="151" spans="1:13" s="16" customFormat="1" ht="25.5">
      <c r="A151" s="105"/>
      <c r="B151" s="123"/>
      <c r="C151" s="75" t="s">
        <v>65</v>
      </c>
      <c r="D151" s="80" t="s">
        <v>25</v>
      </c>
      <c r="E151" s="9">
        <f t="shared" si="29"/>
        <v>1</v>
      </c>
      <c r="F151" s="9">
        <v>0</v>
      </c>
      <c r="G151" s="9">
        <v>1</v>
      </c>
      <c r="H151" s="9">
        <v>0</v>
      </c>
      <c r="I151" s="9">
        <v>1</v>
      </c>
      <c r="J151" s="9">
        <v>0</v>
      </c>
      <c r="K151" s="9">
        <v>0</v>
      </c>
      <c r="L151" s="9">
        <v>0</v>
      </c>
      <c r="M151" s="6">
        <v>0</v>
      </c>
    </row>
    <row r="152" spans="1:13" s="16" customFormat="1">
      <c r="A152" s="105"/>
      <c r="B152" s="123" t="s">
        <v>163</v>
      </c>
      <c r="C152" s="117" t="s">
        <v>15</v>
      </c>
      <c r="D152" s="75" t="s">
        <v>33</v>
      </c>
      <c r="E152" s="9">
        <f t="shared" si="29"/>
        <v>7</v>
      </c>
      <c r="F152" s="9">
        <v>7</v>
      </c>
      <c r="G152" s="9">
        <v>0</v>
      </c>
      <c r="H152" s="9">
        <v>7</v>
      </c>
      <c r="I152" s="9">
        <v>0</v>
      </c>
      <c r="J152" s="9">
        <v>0</v>
      </c>
      <c r="K152" s="9">
        <v>0</v>
      </c>
      <c r="L152" s="9">
        <v>0</v>
      </c>
      <c r="M152" s="6">
        <v>0</v>
      </c>
    </row>
    <row r="153" spans="1:13" s="16" customFormat="1" ht="25.5">
      <c r="A153" s="105"/>
      <c r="B153" s="123"/>
      <c r="C153" s="117"/>
      <c r="D153" s="75" t="s">
        <v>158</v>
      </c>
      <c r="E153" s="9">
        <f t="shared" si="29"/>
        <v>1</v>
      </c>
      <c r="F153" s="9">
        <v>1</v>
      </c>
      <c r="G153" s="9"/>
      <c r="H153" s="9">
        <v>1</v>
      </c>
      <c r="I153" s="9"/>
      <c r="J153" s="9"/>
      <c r="K153" s="9"/>
      <c r="L153" s="9"/>
      <c r="M153" s="6"/>
    </row>
    <row r="154" spans="1:13" s="16" customFormat="1" ht="25.5">
      <c r="A154" s="105"/>
      <c r="B154" s="123"/>
      <c r="C154" s="75" t="s">
        <v>65</v>
      </c>
      <c r="D154" s="80" t="s">
        <v>25</v>
      </c>
      <c r="E154" s="9">
        <f t="shared" si="29"/>
        <v>3</v>
      </c>
      <c r="F154" s="9">
        <v>0</v>
      </c>
      <c r="G154" s="9">
        <v>3</v>
      </c>
      <c r="H154" s="9">
        <v>0</v>
      </c>
      <c r="I154" s="9">
        <v>3</v>
      </c>
      <c r="J154" s="9">
        <v>0</v>
      </c>
      <c r="K154" s="9">
        <v>0</v>
      </c>
      <c r="L154" s="9">
        <v>0</v>
      </c>
      <c r="M154" s="6">
        <v>0</v>
      </c>
    </row>
    <row r="155" spans="1:13" s="16" customFormat="1">
      <c r="A155" s="105"/>
      <c r="B155" s="123" t="s">
        <v>164</v>
      </c>
      <c r="C155" s="117" t="s">
        <v>15</v>
      </c>
      <c r="D155" s="75" t="s">
        <v>33</v>
      </c>
      <c r="E155" s="9">
        <f t="shared" si="29"/>
        <v>3</v>
      </c>
      <c r="F155" s="9">
        <v>3</v>
      </c>
      <c r="G155" s="9">
        <v>0</v>
      </c>
      <c r="H155" s="9">
        <v>3</v>
      </c>
      <c r="I155" s="9">
        <v>0</v>
      </c>
      <c r="J155" s="9">
        <v>0</v>
      </c>
      <c r="K155" s="9">
        <v>0</v>
      </c>
      <c r="L155" s="9">
        <v>0</v>
      </c>
      <c r="M155" s="6">
        <v>0</v>
      </c>
    </row>
    <row r="156" spans="1:13" s="16" customFormat="1" ht="25.5">
      <c r="A156" s="105"/>
      <c r="B156" s="123"/>
      <c r="C156" s="117"/>
      <c r="D156" s="75" t="s">
        <v>158</v>
      </c>
      <c r="E156" s="9">
        <f t="shared" si="29"/>
        <v>1</v>
      </c>
      <c r="F156" s="9">
        <v>1</v>
      </c>
      <c r="G156" s="9"/>
      <c r="H156" s="9">
        <v>1</v>
      </c>
      <c r="I156" s="9"/>
      <c r="J156" s="9"/>
      <c r="K156" s="9"/>
      <c r="L156" s="9"/>
      <c r="M156" s="6"/>
    </row>
    <row r="157" spans="1:13" s="16" customFormat="1" ht="25.5">
      <c r="A157" s="105"/>
      <c r="B157" s="123"/>
      <c r="C157" s="75" t="s">
        <v>65</v>
      </c>
      <c r="D157" s="80" t="s">
        <v>25</v>
      </c>
      <c r="E157" s="9">
        <f t="shared" si="29"/>
        <v>2</v>
      </c>
      <c r="F157" s="9">
        <v>0</v>
      </c>
      <c r="G157" s="9">
        <v>2</v>
      </c>
      <c r="H157" s="9">
        <v>0</v>
      </c>
      <c r="I157" s="9">
        <v>2</v>
      </c>
      <c r="J157" s="9">
        <v>0</v>
      </c>
      <c r="K157" s="9">
        <v>0</v>
      </c>
      <c r="L157" s="9">
        <v>0</v>
      </c>
      <c r="M157" s="6">
        <v>0</v>
      </c>
    </row>
    <row r="158" spans="1:13" s="16" customFormat="1">
      <c r="A158" s="105"/>
      <c r="B158" s="123" t="s">
        <v>165</v>
      </c>
      <c r="C158" s="117" t="s">
        <v>15</v>
      </c>
      <c r="D158" s="75" t="s">
        <v>33</v>
      </c>
      <c r="E158" s="9">
        <f t="shared" si="29"/>
        <v>4</v>
      </c>
      <c r="F158" s="9">
        <v>4</v>
      </c>
      <c r="G158" s="9">
        <v>0</v>
      </c>
      <c r="H158" s="9">
        <v>4</v>
      </c>
      <c r="I158" s="9">
        <v>0</v>
      </c>
      <c r="J158" s="9">
        <v>0</v>
      </c>
      <c r="K158" s="9">
        <v>0</v>
      </c>
      <c r="L158" s="9">
        <v>0</v>
      </c>
      <c r="M158" s="6">
        <v>0</v>
      </c>
    </row>
    <row r="159" spans="1:13" s="16" customFormat="1" ht="25.5">
      <c r="A159" s="105"/>
      <c r="B159" s="123"/>
      <c r="C159" s="117"/>
      <c r="D159" s="75" t="s">
        <v>166</v>
      </c>
      <c r="E159" s="9">
        <f t="shared" si="29"/>
        <v>1</v>
      </c>
      <c r="F159" s="9">
        <v>1</v>
      </c>
      <c r="G159" s="9"/>
      <c r="H159" s="9">
        <v>1</v>
      </c>
      <c r="I159" s="9"/>
      <c r="J159" s="9"/>
      <c r="K159" s="9"/>
      <c r="L159" s="9"/>
      <c r="M159" s="6"/>
    </row>
    <row r="160" spans="1:13" s="16" customFormat="1" ht="25.5">
      <c r="A160" s="105"/>
      <c r="B160" s="123"/>
      <c r="C160" s="75" t="s">
        <v>65</v>
      </c>
      <c r="D160" s="80" t="s">
        <v>25</v>
      </c>
      <c r="E160" s="9">
        <f t="shared" si="29"/>
        <v>1</v>
      </c>
      <c r="F160" s="9">
        <v>0</v>
      </c>
      <c r="G160" s="9">
        <v>1</v>
      </c>
      <c r="H160" s="9">
        <v>0</v>
      </c>
      <c r="I160" s="9">
        <v>1</v>
      </c>
      <c r="J160" s="9">
        <v>0</v>
      </c>
      <c r="K160" s="9">
        <v>0</v>
      </c>
      <c r="L160" s="9">
        <v>0</v>
      </c>
      <c r="M160" s="6">
        <v>0</v>
      </c>
    </row>
    <row r="161" spans="1:13" s="16" customFormat="1">
      <c r="A161" s="105"/>
      <c r="B161" s="123" t="s">
        <v>167</v>
      </c>
      <c r="C161" s="117" t="s">
        <v>15</v>
      </c>
      <c r="D161" s="75" t="s">
        <v>33</v>
      </c>
      <c r="E161" s="9">
        <f t="shared" si="29"/>
        <v>3</v>
      </c>
      <c r="F161" s="9">
        <v>3</v>
      </c>
      <c r="G161" s="9">
        <v>0</v>
      </c>
      <c r="H161" s="9">
        <v>3</v>
      </c>
      <c r="I161" s="9">
        <v>0</v>
      </c>
      <c r="J161" s="9">
        <v>0</v>
      </c>
      <c r="K161" s="9">
        <v>0</v>
      </c>
      <c r="L161" s="9">
        <v>0</v>
      </c>
      <c r="M161" s="6">
        <v>0</v>
      </c>
    </row>
    <row r="162" spans="1:13" s="16" customFormat="1" ht="25.5">
      <c r="A162" s="105"/>
      <c r="B162" s="123"/>
      <c r="C162" s="117"/>
      <c r="D162" s="75" t="s">
        <v>158</v>
      </c>
      <c r="E162" s="9">
        <f t="shared" si="29"/>
        <v>1</v>
      </c>
      <c r="F162" s="9">
        <v>1</v>
      </c>
      <c r="G162" s="9"/>
      <c r="H162" s="9">
        <v>1</v>
      </c>
      <c r="I162" s="9"/>
      <c r="J162" s="9"/>
      <c r="K162" s="9"/>
      <c r="L162" s="9"/>
      <c r="M162" s="6"/>
    </row>
    <row r="163" spans="1:13" s="16" customFormat="1" ht="25.5">
      <c r="A163" s="105"/>
      <c r="B163" s="123"/>
      <c r="C163" s="75" t="s">
        <v>65</v>
      </c>
      <c r="D163" s="80" t="s">
        <v>25</v>
      </c>
      <c r="E163" s="9">
        <f t="shared" si="29"/>
        <v>2</v>
      </c>
      <c r="F163" s="9">
        <v>0</v>
      </c>
      <c r="G163" s="9">
        <v>2</v>
      </c>
      <c r="H163" s="9">
        <v>0</v>
      </c>
      <c r="I163" s="9">
        <v>2</v>
      </c>
      <c r="J163" s="9">
        <v>0</v>
      </c>
      <c r="K163" s="9">
        <v>0</v>
      </c>
      <c r="L163" s="9">
        <v>0</v>
      </c>
      <c r="M163" s="6">
        <v>0</v>
      </c>
    </row>
    <row r="164" spans="1:13" s="16" customFormat="1">
      <c r="A164" s="105"/>
      <c r="B164" s="123" t="s">
        <v>168</v>
      </c>
      <c r="C164" s="117" t="s">
        <v>15</v>
      </c>
      <c r="D164" s="75" t="s">
        <v>33</v>
      </c>
      <c r="E164" s="9">
        <f t="shared" si="29"/>
        <v>3</v>
      </c>
      <c r="F164" s="9">
        <v>3</v>
      </c>
      <c r="G164" s="9">
        <v>0</v>
      </c>
      <c r="H164" s="9">
        <v>3</v>
      </c>
      <c r="I164" s="9">
        <v>0</v>
      </c>
      <c r="J164" s="9">
        <v>0</v>
      </c>
      <c r="K164" s="9">
        <v>0</v>
      </c>
      <c r="L164" s="9">
        <v>0</v>
      </c>
      <c r="M164" s="6">
        <v>0</v>
      </c>
    </row>
    <row r="165" spans="1:13" s="16" customFormat="1" ht="25.5">
      <c r="A165" s="105"/>
      <c r="B165" s="123"/>
      <c r="C165" s="117"/>
      <c r="D165" s="75" t="s">
        <v>158</v>
      </c>
      <c r="E165" s="9">
        <f t="shared" si="29"/>
        <v>1</v>
      </c>
      <c r="F165" s="9">
        <v>1</v>
      </c>
      <c r="G165" s="9"/>
      <c r="H165" s="9">
        <v>1</v>
      </c>
      <c r="I165" s="9"/>
      <c r="J165" s="9"/>
      <c r="K165" s="9"/>
      <c r="L165" s="9"/>
      <c r="M165" s="6"/>
    </row>
    <row r="166" spans="1:13" s="16" customFormat="1" ht="25.5">
      <c r="A166" s="105"/>
      <c r="B166" s="123"/>
      <c r="C166" s="75" t="s">
        <v>65</v>
      </c>
      <c r="D166" s="80" t="s">
        <v>25</v>
      </c>
      <c r="E166" s="9">
        <f t="shared" si="29"/>
        <v>2</v>
      </c>
      <c r="F166" s="9">
        <v>0</v>
      </c>
      <c r="G166" s="9">
        <v>2</v>
      </c>
      <c r="H166" s="9">
        <v>0</v>
      </c>
      <c r="I166" s="9">
        <v>2</v>
      </c>
      <c r="J166" s="9">
        <v>0</v>
      </c>
      <c r="K166" s="9">
        <v>0</v>
      </c>
      <c r="L166" s="9">
        <v>0</v>
      </c>
      <c r="M166" s="6">
        <v>0</v>
      </c>
    </row>
    <row r="167" spans="1:13" s="16" customFormat="1">
      <c r="A167" s="105"/>
      <c r="B167" s="123" t="s">
        <v>169</v>
      </c>
      <c r="C167" s="117" t="s">
        <v>15</v>
      </c>
      <c r="D167" s="75" t="s">
        <v>33</v>
      </c>
      <c r="E167" s="9">
        <f t="shared" si="29"/>
        <v>3</v>
      </c>
      <c r="F167" s="9">
        <v>3</v>
      </c>
      <c r="G167" s="9">
        <v>0</v>
      </c>
      <c r="H167" s="9">
        <v>3</v>
      </c>
      <c r="I167" s="9">
        <v>0</v>
      </c>
      <c r="J167" s="9">
        <v>0</v>
      </c>
      <c r="K167" s="9">
        <v>0</v>
      </c>
      <c r="L167" s="9">
        <v>0</v>
      </c>
      <c r="M167" s="6">
        <v>0</v>
      </c>
    </row>
    <row r="168" spans="1:13" s="16" customFormat="1" ht="25.5">
      <c r="A168" s="105"/>
      <c r="B168" s="123"/>
      <c r="C168" s="117"/>
      <c r="D168" s="75" t="s">
        <v>158</v>
      </c>
      <c r="E168" s="9">
        <f t="shared" si="29"/>
        <v>1</v>
      </c>
      <c r="F168" s="9">
        <v>1</v>
      </c>
      <c r="G168" s="9"/>
      <c r="H168" s="9">
        <v>1</v>
      </c>
      <c r="I168" s="9"/>
      <c r="J168" s="9"/>
      <c r="K168" s="9"/>
      <c r="L168" s="9"/>
      <c r="M168" s="6"/>
    </row>
    <row r="169" spans="1:13" s="16" customFormat="1" ht="25.5">
      <c r="A169" s="105"/>
      <c r="B169" s="123"/>
      <c r="C169" s="75" t="s">
        <v>65</v>
      </c>
      <c r="D169" s="80" t="s">
        <v>25</v>
      </c>
      <c r="E169" s="9">
        <f t="shared" si="29"/>
        <v>2</v>
      </c>
      <c r="F169" s="9">
        <v>0</v>
      </c>
      <c r="G169" s="9">
        <v>2</v>
      </c>
      <c r="H169" s="9">
        <v>0</v>
      </c>
      <c r="I169" s="9">
        <v>2</v>
      </c>
      <c r="J169" s="9">
        <v>0</v>
      </c>
      <c r="K169" s="9">
        <v>0</v>
      </c>
      <c r="L169" s="9">
        <v>0</v>
      </c>
      <c r="M169" s="6">
        <v>0</v>
      </c>
    </row>
    <row r="170" spans="1:13" s="16" customFormat="1">
      <c r="A170" s="105"/>
      <c r="B170" s="123" t="s">
        <v>170</v>
      </c>
      <c r="C170" s="117" t="s">
        <v>15</v>
      </c>
      <c r="D170" s="75" t="s">
        <v>33</v>
      </c>
      <c r="E170" s="9">
        <f t="shared" si="29"/>
        <v>3</v>
      </c>
      <c r="F170" s="9">
        <v>3</v>
      </c>
      <c r="G170" s="9">
        <v>0</v>
      </c>
      <c r="H170" s="9">
        <v>3</v>
      </c>
      <c r="I170" s="9">
        <v>0</v>
      </c>
      <c r="J170" s="9">
        <v>0</v>
      </c>
      <c r="K170" s="9">
        <v>0</v>
      </c>
      <c r="L170" s="9">
        <v>0</v>
      </c>
      <c r="M170" s="6">
        <v>0</v>
      </c>
    </row>
    <row r="171" spans="1:13" s="16" customFormat="1" ht="25.5">
      <c r="A171" s="105"/>
      <c r="B171" s="123"/>
      <c r="C171" s="117"/>
      <c r="D171" s="75" t="s">
        <v>166</v>
      </c>
      <c r="E171" s="9">
        <f t="shared" si="29"/>
        <v>1</v>
      </c>
      <c r="F171" s="9">
        <v>1</v>
      </c>
      <c r="G171" s="9"/>
      <c r="H171" s="9">
        <v>1</v>
      </c>
      <c r="I171" s="9"/>
      <c r="J171" s="9"/>
      <c r="K171" s="9"/>
      <c r="L171" s="9"/>
      <c r="M171" s="6"/>
    </row>
    <row r="172" spans="1:13" s="16" customFormat="1" ht="25.5">
      <c r="A172" s="105"/>
      <c r="B172" s="123"/>
      <c r="C172" s="75" t="s">
        <v>65</v>
      </c>
      <c r="D172" s="80" t="s">
        <v>25</v>
      </c>
      <c r="E172" s="9">
        <f t="shared" si="29"/>
        <v>1</v>
      </c>
      <c r="F172" s="9">
        <v>0</v>
      </c>
      <c r="G172" s="9">
        <v>1</v>
      </c>
      <c r="H172" s="9">
        <v>0</v>
      </c>
      <c r="I172" s="9">
        <v>1</v>
      </c>
      <c r="J172" s="9">
        <v>0</v>
      </c>
      <c r="K172" s="9">
        <v>0</v>
      </c>
      <c r="L172" s="9">
        <v>0</v>
      </c>
      <c r="M172" s="6">
        <v>0</v>
      </c>
    </row>
    <row r="173" spans="1:13" s="16" customFormat="1">
      <c r="A173" s="105"/>
      <c r="B173" s="123" t="s">
        <v>171</v>
      </c>
      <c r="C173" s="117" t="s">
        <v>15</v>
      </c>
      <c r="D173" s="75" t="s">
        <v>33</v>
      </c>
      <c r="E173" s="9">
        <f t="shared" si="29"/>
        <v>4</v>
      </c>
      <c r="F173" s="9">
        <v>4</v>
      </c>
      <c r="G173" s="9">
        <v>0</v>
      </c>
      <c r="H173" s="9">
        <v>4</v>
      </c>
      <c r="I173" s="9">
        <v>0</v>
      </c>
      <c r="J173" s="9">
        <v>0</v>
      </c>
      <c r="K173" s="9">
        <v>0</v>
      </c>
      <c r="L173" s="9">
        <v>0</v>
      </c>
      <c r="M173" s="6">
        <v>0</v>
      </c>
    </row>
    <row r="174" spans="1:13" s="16" customFormat="1" ht="25.5">
      <c r="A174" s="105"/>
      <c r="B174" s="123"/>
      <c r="C174" s="117"/>
      <c r="D174" s="75" t="s">
        <v>158</v>
      </c>
      <c r="E174" s="9">
        <f t="shared" si="29"/>
        <v>1</v>
      </c>
      <c r="F174" s="9">
        <v>1</v>
      </c>
      <c r="G174" s="9"/>
      <c r="H174" s="9">
        <v>1</v>
      </c>
      <c r="I174" s="9"/>
      <c r="J174" s="9"/>
      <c r="K174" s="9"/>
      <c r="L174" s="9"/>
      <c r="M174" s="6"/>
    </row>
    <row r="175" spans="1:13" s="16" customFormat="1" ht="25.5">
      <c r="A175" s="105"/>
      <c r="B175" s="123"/>
      <c r="C175" s="75" t="s">
        <v>65</v>
      </c>
      <c r="D175" s="80" t="s">
        <v>25</v>
      </c>
      <c r="E175" s="9">
        <f t="shared" si="29"/>
        <v>1</v>
      </c>
      <c r="F175" s="9">
        <v>0</v>
      </c>
      <c r="G175" s="9">
        <v>1</v>
      </c>
      <c r="H175" s="9">
        <v>0</v>
      </c>
      <c r="I175" s="9">
        <v>1</v>
      </c>
      <c r="J175" s="9">
        <v>0</v>
      </c>
      <c r="K175" s="9">
        <v>0</v>
      </c>
      <c r="L175" s="9">
        <v>0</v>
      </c>
      <c r="M175" s="6">
        <v>0</v>
      </c>
    </row>
    <row r="176" spans="1:13" s="16" customFormat="1">
      <c r="A176" s="105"/>
      <c r="B176" s="123" t="s">
        <v>172</v>
      </c>
      <c r="C176" s="117" t="s">
        <v>15</v>
      </c>
      <c r="D176" s="75" t="s">
        <v>33</v>
      </c>
      <c r="E176" s="9">
        <f t="shared" si="29"/>
        <v>2</v>
      </c>
      <c r="F176" s="9">
        <v>2</v>
      </c>
      <c r="G176" s="9">
        <v>0</v>
      </c>
      <c r="H176" s="9">
        <v>2</v>
      </c>
      <c r="I176" s="9">
        <v>0</v>
      </c>
      <c r="J176" s="9">
        <v>0</v>
      </c>
      <c r="K176" s="9">
        <v>0</v>
      </c>
      <c r="L176" s="9">
        <v>0</v>
      </c>
      <c r="M176" s="6">
        <v>0</v>
      </c>
    </row>
    <row r="177" spans="1:13" s="16" customFormat="1" ht="25.5">
      <c r="A177" s="105"/>
      <c r="B177" s="123"/>
      <c r="C177" s="117"/>
      <c r="D177" s="75" t="s">
        <v>158</v>
      </c>
      <c r="E177" s="9">
        <f t="shared" si="29"/>
        <v>1</v>
      </c>
      <c r="F177" s="9">
        <v>1</v>
      </c>
      <c r="G177" s="9"/>
      <c r="H177" s="9">
        <v>1</v>
      </c>
      <c r="I177" s="9"/>
      <c r="J177" s="9"/>
      <c r="K177" s="9"/>
      <c r="L177" s="9"/>
      <c r="M177" s="6"/>
    </row>
    <row r="178" spans="1:13" s="16" customFormat="1">
      <c r="A178" s="105"/>
      <c r="B178" s="123" t="s">
        <v>173</v>
      </c>
      <c r="C178" s="117" t="s">
        <v>15</v>
      </c>
      <c r="D178" s="75" t="s">
        <v>33</v>
      </c>
      <c r="E178" s="9">
        <f t="shared" si="29"/>
        <v>4</v>
      </c>
      <c r="F178" s="9">
        <v>4</v>
      </c>
      <c r="G178" s="9">
        <v>0</v>
      </c>
      <c r="H178" s="9">
        <v>4</v>
      </c>
      <c r="I178" s="9">
        <v>0</v>
      </c>
      <c r="J178" s="9">
        <v>0</v>
      </c>
      <c r="K178" s="9">
        <v>0</v>
      </c>
      <c r="L178" s="9">
        <v>0</v>
      </c>
      <c r="M178" s="6">
        <v>0</v>
      </c>
    </row>
    <row r="179" spans="1:13" s="16" customFormat="1" ht="25.5">
      <c r="A179" s="105"/>
      <c r="B179" s="123"/>
      <c r="C179" s="117"/>
      <c r="D179" s="75" t="s">
        <v>158</v>
      </c>
      <c r="E179" s="9">
        <f t="shared" si="29"/>
        <v>1</v>
      </c>
      <c r="F179" s="9">
        <v>1</v>
      </c>
      <c r="G179" s="9"/>
      <c r="H179" s="9">
        <v>1</v>
      </c>
      <c r="I179" s="9"/>
      <c r="J179" s="9"/>
      <c r="K179" s="9"/>
      <c r="L179" s="9"/>
      <c r="M179" s="6"/>
    </row>
    <row r="180" spans="1:13" s="16" customFormat="1" ht="25.5">
      <c r="A180" s="105"/>
      <c r="B180" s="123"/>
      <c r="C180" s="75" t="s">
        <v>65</v>
      </c>
      <c r="D180" s="80" t="s">
        <v>25</v>
      </c>
      <c r="E180" s="9">
        <f t="shared" si="29"/>
        <v>1</v>
      </c>
      <c r="F180" s="9">
        <v>0</v>
      </c>
      <c r="G180" s="9">
        <v>1</v>
      </c>
      <c r="H180" s="9">
        <v>0</v>
      </c>
      <c r="I180" s="9">
        <v>1</v>
      </c>
      <c r="J180" s="9">
        <v>0</v>
      </c>
      <c r="K180" s="9">
        <v>0</v>
      </c>
      <c r="L180" s="9">
        <v>0</v>
      </c>
      <c r="M180" s="6">
        <v>0</v>
      </c>
    </row>
    <row r="181" spans="1:13" s="16" customFormat="1">
      <c r="A181" s="105"/>
      <c r="B181" s="117" t="s">
        <v>174</v>
      </c>
      <c r="C181" s="117" t="s">
        <v>15</v>
      </c>
      <c r="D181" s="75" t="s">
        <v>33</v>
      </c>
      <c r="E181" s="9">
        <f t="shared" si="29"/>
        <v>2</v>
      </c>
      <c r="F181" s="9">
        <v>2</v>
      </c>
      <c r="G181" s="9">
        <v>0</v>
      </c>
      <c r="H181" s="9">
        <v>2</v>
      </c>
      <c r="I181" s="9">
        <v>0</v>
      </c>
      <c r="J181" s="9">
        <v>0</v>
      </c>
      <c r="K181" s="9">
        <v>0</v>
      </c>
      <c r="L181" s="9">
        <v>0</v>
      </c>
      <c r="M181" s="6">
        <v>0</v>
      </c>
    </row>
    <row r="182" spans="1:13" s="16" customFormat="1" ht="25.5">
      <c r="A182" s="105"/>
      <c r="B182" s="117"/>
      <c r="C182" s="117"/>
      <c r="D182" s="75" t="s">
        <v>158</v>
      </c>
      <c r="E182" s="9">
        <f t="shared" si="29"/>
        <v>1</v>
      </c>
      <c r="F182" s="9">
        <v>1</v>
      </c>
      <c r="G182" s="9"/>
      <c r="H182" s="9">
        <v>1</v>
      </c>
      <c r="I182" s="9"/>
      <c r="J182" s="9"/>
      <c r="K182" s="9"/>
      <c r="L182" s="9"/>
      <c r="M182" s="6"/>
    </row>
    <row r="183" spans="1:13" s="16" customFormat="1">
      <c r="A183" s="105"/>
      <c r="B183" s="117" t="s">
        <v>175</v>
      </c>
      <c r="C183" s="117" t="s">
        <v>15</v>
      </c>
      <c r="D183" s="75" t="s">
        <v>33</v>
      </c>
      <c r="E183" s="9">
        <f t="shared" si="29"/>
        <v>3</v>
      </c>
      <c r="F183" s="9">
        <v>3</v>
      </c>
      <c r="G183" s="9">
        <v>0</v>
      </c>
      <c r="H183" s="9">
        <v>3</v>
      </c>
      <c r="I183" s="9">
        <v>0</v>
      </c>
      <c r="J183" s="9">
        <v>0</v>
      </c>
      <c r="K183" s="9">
        <v>0</v>
      </c>
      <c r="L183" s="9">
        <v>0</v>
      </c>
      <c r="M183" s="6">
        <v>0</v>
      </c>
    </row>
    <row r="184" spans="1:13" s="16" customFormat="1" ht="25.5">
      <c r="A184" s="105"/>
      <c r="B184" s="117"/>
      <c r="C184" s="117"/>
      <c r="D184" s="75" t="s">
        <v>158</v>
      </c>
      <c r="E184" s="9">
        <f t="shared" si="29"/>
        <v>1</v>
      </c>
      <c r="F184" s="9">
        <v>1</v>
      </c>
      <c r="G184" s="9"/>
      <c r="H184" s="9">
        <v>1</v>
      </c>
      <c r="I184" s="9"/>
      <c r="J184" s="9"/>
      <c r="K184" s="9"/>
      <c r="L184" s="9"/>
      <c r="M184" s="6"/>
    </row>
    <row r="185" spans="1:13" s="16" customFormat="1">
      <c r="A185" s="105"/>
      <c r="B185" s="117" t="s">
        <v>176</v>
      </c>
      <c r="C185" s="117" t="s">
        <v>15</v>
      </c>
      <c r="D185" s="75" t="s">
        <v>33</v>
      </c>
      <c r="E185" s="9">
        <f t="shared" si="29"/>
        <v>2</v>
      </c>
      <c r="F185" s="9">
        <v>2</v>
      </c>
      <c r="G185" s="9">
        <v>0</v>
      </c>
      <c r="H185" s="9">
        <v>2</v>
      </c>
      <c r="I185" s="9">
        <v>0</v>
      </c>
      <c r="J185" s="9">
        <v>0</v>
      </c>
      <c r="K185" s="9">
        <v>0</v>
      </c>
      <c r="L185" s="9">
        <v>0</v>
      </c>
      <c r="M185" s="6">
        <v>0</v>
      </c>
    </row>
    <row r="186" spans="1:13" s="16" customFormat="1" ht="25.5">
      <c r="A186" s="105"/>
      <c r="B186" s="117"/>
      <c r="C186" s="117"/>
      <c r="D186" s="75" t="s">
        <v>158</v>
      </c>
      <c r="E186" s="9">
        <f t="shared" si="29"/>
        <v>1</v>
      </c>
      <c r="F186" s="9">
        <v>1</v>
      </c>
      <c r="G186" s="9"/>
      <c r="H186" s="9">
        <v>1</v>
      </c>
      <c r="I186" s="9"/>
      <c r="J186" s="9"/>
      <c r="K186" s="9"/>
      <c r="L186" s="9"/>
      <c r="M186" s="6"/>
    </row>
    <row r="187" spans="1:13" s="16" customFormat="1">
      <c r="A187" s="106"/>
      <c r="B187" s="103" t="s">
        <v>18</v>
      </c>
      <c r="C187" s="103"/>
      <c r="D187" s="103"/>
      <c r="E187" s="1">
        <f>SUM(E142:E186)</f>
        <v>102</v>
      </c>
      <c r="F187" s="1">
        <f t="shared" ref="F187:M187" si="30">SUM(F142:F186)</f>
        <v>81</v>
      </c>
      <c r="G187" s="1">
        <f t="shared" si="30"/>
        <v>21</v>
      </c>
      <c r="H187" s="1">
        <f t="shared" si="30"/>
        <v>81</v>
      </c>
      <c r="I187" s="1">
        <f t="shared" si="30"/>
        <v>21</v>
      </c>
      <c r="J187" s="1">
        <f t="shared" si="30"/>
        <v>0</v>
      </c>
      <c r="K187" s="1">
        <f t="shared" si="30"/>
        <v>0</v>
      </c>
      <c r="L187" s="1">
        <f t="shared" si="30"/>
        <v>0</v>
      </c>
      <c r="M187" s="17">
        <f t="shared" si="30"/>
        <v>0</v>
      </c>
    </row>
    <row r="188" spans="1:13" s="16" customFormat="1" ht="24" customHeight="1">
      <c r="A188" s="90"/>
      <c r="B188" s="91"/>
      <c r="C188" s="91"/>
      <c r="D188" s="91"/>
      <c r="E188" s="91"/>
      <c r="F188" s="91"/>
      <c r="G188" s="91"/>
      <c r="H188" s="91"/>
      <c r="I188" s="91"/>
      <c r="J188" s="91"/>
      <c r="K188" s="91"/>
      <c r="L188" s="91"/>
      <c r="M188" s="92"/>
    </row>
    <row r="189" spans="1:13" s="16" customFormat="1">
      <c r="A189" s="93" t="s">
        <v>76</v>
      </c>
      <c r="B189" s="75" t="s">
        <v>177</v>
      </c>
      <c r="C189" s="75" t="s">
        <v>15</v>
      </c>
      <c r="D189" s="75" t="s">
        <v>33</v>
      </c>
      <c r="E189" s="9">
        <f>F189+G189</f>
        <v>7</v>
      </c>
      <c r="F189" s="8">
        <v>7</v>
      </c>
      <c r="G189" s="8">
        <v>0</v>
      </c>
      <c r="H189" s="8">
        <v>7</v>
      </c>
      <c r="I189" s="8">
        <v>0</v>
      </c>
      <c r="J189" s="9">
        <v>0</v>
      </c>
      <c r="K189" s="9">
        <v>0</v>
      </c>
      <c r="L189" s="9">
        <v>0</v>
      </c>
      <c r="M189" s="6">
        <v>0</v>
      </c>
    </row>
    <row r="190" spans="1:13" s="16" customFormat="1">
      <c r="A190" s="93"/>
      <c r="B190" s="75" t="s">
        <v>178</v>
      </c>
      <c r="C190" s="75" t="s">
        <v>15</v>
      </c>
      <c r="D190" s="75" t="s">
        <v>33</v>
      </c>
      <c r="E190" s="9">
        <f t="shared" ref="E190:E198" si="31">F190+G190</f>
        <v>20</v>
      </c>
      <c r="F190" s="8">
        <v>20</v>
      </c>
      <c r="G190" s="8">
        <v>0</v>
      </c>
      <c r="H190" s="8">
        <v>20</v>
      </c>
      <c r="I190" s="8">
        <v>0</v>
      </c>
      <c r="J190" s="9">
        <v>0</v>
      </c>
      <c r="K190" s="9">
        <v>0</v>
      </c>
      <c r="L190" s="9">
        <v>0</v>
      </c>
      <c r="M190" s="6">
        <v>0</v>
      </c>
    </row>
    <row r="191" spans="1:13" s="16" customFormat="1">
      <c r="A191" s="93"/>
      <c r="B191" s="75" t="s">
        <v>179</v>
      </c>
      <c r="C191" s="75" t="s">
        <v>15</v>
      </c>
      <c r="D191" s="75" t="s">
        <v>33</v>
      </c>
      <c r="E191" s="9">
        <f t="shared" si="31"/>
        <v>6</v>
      </c>
      <c r="F191" s="8">
        <v>6</v>
      </c>
      <c r="G191" s="8">
        <v>0</v>
      </c>
      <c r="H191" s="8">
        <v>6</v>
      </c>
      <c r="I191" s="8">
        <v>0</v>
      </c>
      <c r="J191" s="9">
        <v>0</v>
      </c>
      <c r="K191" s="9">
        <v>0</v>
      </c>
      <c r="L191" s="9">
        <v>0</v>
      </c>
      <c r="M191" s="6">
        <v>0</v>
      </c>
    </row>
    <row r="192" spans="1:13" s="16" customFormat="1" ht="25.5">
      <c r="A192" s="93"/>
      <c r="B192" s="75" t="s">
        <v>180</v>
      </c>
      <c r="C192" s="75" t="s">
        <v>15</v>
      </c>
      <c r="D192" s="75" t="s">
        <v>33</v>
      </c>
      <c r="E192" s="9">
        <f t="shared" si="31"/>
        <v>5</v>
      </c>
      <c r="F192" s="8">
        <v>5</v>
      </c>
      <c r="G192" s="8">
        <v>0</v>
      </c>
      <c r="H192" s="8">
        <v>5</v>
      </c>
      <c r="I192" s="8">
        <v>0</v>
      </c>
      <c r="J192" s="9">
        <v>0</v>
      </c>
      <c r="K192" s="9">
        <v>0</v>
      </c>
      <c r="L192" s="9">
        <v>0</v>
      </c>
      <c r="M192" s="6">
        <v>0</v>
      </c>
    </row>
    <row r="193" spans="1:13" s="16" customFormat="1">
      <c r="A193" s="93"/>
      <c r="B193" s="117" t="s">
        <v>181</v>
      </c>
      <c r="C193" s="75" t="s">
        <v>15</v>
      </c>
      <c r="D193" s="75" t="s">
        <v>33</v>
      </c>
      <c r="E193" s="9">
        <f t="shared" si="31"/>
        <v>5</v>
      </c>
      <c r="F193" s="8">
        <v>5</v>
      </c>
      <c r="G193" s="8">
        <v>0</v>
      </c>
      <c r="H193" s="8">
        <v>5</v>
      </c>
      <c r="I193" s="8">
        <v>0</v>
      </c>
      <c r="J193" s="9">
        <v>0</v>
      </c>
      <c r="K193" s="9">
        <v>0</v>
      </c>
      <c r="L193" s="9">
        <v>0</v>
      </c>
      <c r="M193" s="6">
        <v>0</v>
      </c>
    </row>
    <row r="194" spans="1:13" s="16" customFormat="1">
      <c r="A194" s="93"/>
      <c r="B194" s="117"/>
      <c r="C194" s="75" t="s">
        <v>15</v>
      </c>
      <c r="D194" s="75" t="s">
        <v>182</v>
      </c>
      <c r="E194" s="9">
        <f t="shared" si="31"/>
        <v>1</v>
      </c>
      <c r="F194" s="8">
        <v>0</v>
      </c>
      <c r="G194" s="8">
        <v>1</v>
      </c>
      <c r="H194" s="8">
        <v>0</v>
      </c>
      <c r="I194" s="8">
        <v>1</v>
      </c>
      <c r="J194" s="9">
        <v>0</v>
      </c>
      <c r="K194" s="9">
        <v>0</v>
      </c>
      <c r="L194" s="9">
        <v>0</v>
      </c>
      <c r="M194" s="6">
        <v>0</v>
      </c>
    </row>
    <row r="195" spans="1:13" s="16" customFormat="1">
      <c r="A195" s="93"/>
      <c r="B195" s="75" t="s">
        <v>183</v>
      </c>
      <c r="C195" s="75" t="s">
        <v>15</v>
      </c>
      <c r="D195" s="75" t="s">
        <v>33</v>
      </c>
      <c r="E195" s="9">
        <f t="shared" si="31"/>
        <v>1</v>
      </c>
      <c r="F195" s="8">
        <v>1</v>
      </c>
      <c r="G195" s="8">
        <v>0</v>
      </c>
      <c r="H195" s="8">
        <v>1</v>
      </c>
      <c r="I195" s="8">
        <v>0</v>
      </c>
      <c r="J195" s="9">
        <v>0</v>
      </c>
      <c r="K195" s="9">
        <v>0</v>
      </c>
      <c r="L195" s="9">
        <v>0</v>
      </c>
      <c r="M195" s="6">
        <v>0</v>
      </c>
    </row>
    <row r="196" spans="1:13" s="16" customFormat="1">
      <c r="A196" s="93"/>
      <c r="B196" s="75" t="s">
        <v>184</v>
      </c>
      <c r="C196" s="75" t="s">
        <v>15</v>
      </c>
      <c r="D196" s="75" t="s">
        <v>33</v>
      </c>
      <c r="E196" s="9">
        <f t="shared" si="31"/>
        <v>1</v>
      </c>
      <c r="F196" s="8">
        <v>1</v>
      </c>
      <c r="G196" s="8">
        <v>0</v>
      </c>
      <c r="H196" s="8">
        <v>1</v>
      </c>
      <c r="I196" s="8">
        <v>0</v>
      </c>
      <c r="J196" s="9">
        <v>0</v>
      </c>
      <c r="K196" s="9">
        <v>0</v>
      </c>
      <c r="L196" s="9">
        <v>0</v>
      </c>
      <c r="M196" s="6">
        <v>0</v>
      </c>
    </row>
    <row r="197" spans="1:13" s="16" customFormat="1" ht="25.5">
      <c r="A197" s="93"/>
      <c r="B197" s="75" t="s">
        <v>185</v>
      </c>
      <c r="C197" s="75" t="s">
        <v>15</v>
      </c>
      <c r="D197" s="75" t="s">
        <v>33</v>
      </c>
      <c r="E197" s="9">
        <f t="shared" si="31"/>
        <v>1</v>
      </c>
      <c r="F197" s="8">
        <v>1</v>
      </c>
      <c r="G197" s="8">
        <v>0</v>
      </c>
      <c r="H197" s="8">
        <v>1</v>
      </c>
      <c r="I197" s="8">
        <v>0</v>
      </c>
      <c r="J197" s="9">
        <v>0</v>
      </c>
      <c r="K197" s="9">
        <v>0</v>
      </c>
      <c r="L197" s="9">
        <v>0</v>
      </c>
      <c r="M197" s="6">
        <v>0</v>
      </c>
    </row>
    <row r="198" spans="1:13" s="16" customFormat="1">
      <c r="A198" s="93"/>
      <c r="B198" s="75" t="s">
        <v>186</v>
      </c>
      <c r="C198" s="75" t="s">
        <v>15</v>
      </c>
      <c r="D198" s="75" t="s">
        <v>33</v>
      </c>
      <c r="E198" s="9">
        <f t="shared" si="31"/>
        <v>1</v>
      </c>
      <c r="F198" s="8">
        <v>1</v>
      </c>
      <c r="G198" s="8">
        <v>0</v>
      </c>
      <c r="H198" s="8">
        <v>1</v>
      </c>
      <c r="I198" s="8">
        <v>0</v>
      </c>
      <c r="J198" s="9">
        <v>0</v>
      </c>
      <c r="K198" s="9">
        <v>0</v>
      </c>
      <c r="L198" s="9">
        <v>0</v>
      </c>
      <c r="M198" s="6">
        <v>0</v>
      </c>
    </row>
    <row r="199" spans="1:13" s="16" customFormat="1">
      <c r="A199" s="93"/>
      <c r="B199" s="103" t="s">
        <v>18</v>
      </c>
      <c r="C199" s="103"/>
      <c r="D199" s="103"/>
      <c r="E199" s="72">
        <f>SUM(E189:E198)</f>
        <v>48</v>
      </c>
      <c r="F199" s="72">
        <f t="shared" ref="F199:M199" si="32">SUM(F189:F198)</f>
        <v>47</v>
      </c>
      <c r="G199" s="72">
        <f t="shared" si="32"/>
        <v>1</v>
      </c>
      <c r="H199" s="72">
        <f t="shared" si="32"/>
        <v>47</v>
      </c>
      <c r="I199" s="72">
        <f t="shared" si="32"/>
        <v>1</v>
      </c>
      <c r="J199" s="72">
        <f t="shared" si="32"/>
        <v>0</v>
      </c>
      <c r="K199" s="72">
        <f t="shared" si="32"/>
        <v>0</v>
      </c>
      <c r="L199" s="72">
        <f t="shared" si="32"/>
        <v>0</v>
      </c>
      <c r="M199" s="73">
        <f t="shared" si="32"/>
        <v>0</v>
      </c>
    </row>
    <row r="200" spans="1:13" s="16" customFormat="1" ht="21" customHeight="1">
      <c r="A200" s="90"/>
      <c r="B200" s="91"/>
      <c r="C200" s="91"/>
      <c r="D200" s="91"/>
      <c r="E200" s="91"/>
      <c r="F200" s="91"/>
      <c r="G200" s="91"/>
      <c r="H200" s="91"/>
      <c r="I200" s="91"/>
      <c r="J200" s="91"/>
      <c r="K200" s="91"/>
      <c r="L200" s="91"/>
      <c r="M200" s="92"/>
    </row>
    <row r="201" spans="1:13" s="16" customFormat="1">
      <c r="A201" s="93" t="s">
        <v>77</v>
      </c>
      <c r="B201" s="75" t="s">
        <v>130</v>
      </c>
      <c r="C201" s="75" t="s">
        <v>15</v>
      </c>
      <c r="D201" s="75" t="s">
        <v>33</v>
      </c>
      <c r="E201" s="8">
        <v>13</v>
      </c>
      <c r="F201" s="8">
        <v>13</v>
      </c>
      <c r="G201" s="8">
        <v>0</v>
      </c>
      <c r="H201" s="8">
        <v>13</v>
      </c>
      <c r="I201" s="8">
        <v>0</v>
      </c>
      <c r="J201" s="8">
        <v>0</v>
      </c>
      <c r="K201" s="8">
        <v>0</v>
      </c>
      <c r="L201" s="8">
        <v>0</v>
      </c>
      <c r="M201" s="7">
        <v>0</v>
      </c>
    </row>
    <row r="202" spans="1:13" s="16" customFormat="1">
      <c r="A202" s="93"/>
      <c r="B202" s="75" t="s">
        <v>187</v>
      </c>
      <c r="C202" s="75" t="s">
        <v>15</v>
      </c>
      <c r="D202" s="75" t="s">
        <v>33</v>
      </c>
      <c r="E202" s="8">
        <v>3</v>
      </c>
      <c r="F202" s="8">
        <v>3</v>
      </c>
      <c r="G202" s="8">
        <v>0</v>
      </c>
      <c r="H202" s="8">
        <v>3</v>
      </c>
      <c r="I202" s="8">
        <v>0</v>
      </c>
      <c r="J202" s="8">
        <v>0</v>
      </c>
      <c r="K202" s="8">
        <v>0</v>
      </c>
      <c r="L202" s="8">
        <v>0</v>
      </c>
      <c r="M202" s="7">
        <v>0</v>
      </c>
    </row>
    <row r="203" spans="1:13" s="16" customFormat="1">
      <c r="A203" s="93"/>
      <c r="B203" s="75" t="s">
        <v>188</v>
      </c>
      <c r="C203" s="75" t="s">
        <v>15</v>
      </c>
      <c r="D203" s="75" t="s">
        <v>33</v>
      </c>
      <c r="E203" s="8">
        <v>3</v>
      </c>
      <c r="F203" s="8">
        <v>3</v>
      </c>
      <c r="G203" s="8">
        <v>0</v>
      </c>
      <c r="H203" s="8">
        <v>3</v>
      </c>
      <c r="I203" s="8">
        <v>0</v>
      </c>
      <c r="J203" s="8">
        <v>0</v>
      </c>
      <c r="K203" s="8">
        <v>0</v>
      </c>
      <c r="L203" s="8">
        <v>0</v>
      </c>
      <c r="M203" s="7">
        <v>0</v>
      </c>
    </row>
    <row r="204" spans="1:13" s="16" customFormat="1">
      <c r="A204" s="93"/>
      <c r="B204" s="75" t="s">
        <v>189</v>
      </c>
      <c r="C204" s="75" t="s">
        <v>15</v>
      </c>
      <c r="D204" s="75" t="s">
        <v>33</v>
      </c>
      <c r="E204" s="8">
        <v>3</v>
      </c>
      <c r="F204" s="8">
        <v>3</v>
      </c>
      <c r="G204" s="8">
        <v>0</v>
      </c>
      <c r="H204" s="8">
        <v>3</v>
      </c>
      <c r="I204" s="8">
        <v>0</v>
      </c>
      <c r="J204" s="8">
        <v>0</v>
      </c>
      <c r="K204" s="8">
        <v>0</v>
      </c>
      <c r="L204" s="8">
        <v>0</v>
      </c>
      <c r="M204" s="7">
        <v>0</v>
      </c>
    </row>
    <row r="205" spans="1:13" s="16" customFormat="1">
      <c r="A205" s="93"/>
      <c r="B205" s="75" t="s">
        <v>190</v>
      </c>
      <c r="C205" s="75" t="s">
        <v>15</v>
      </c>
      <c r="D205" s="75" t="s">
        <v>33</v>
      </c>
      <c r="E205" s="8">
        <v>3</v>
      </c>
      <c r="F205" s="8">
        <v>3</v>
      </c>
      <c r="G205" s="8">
        <v>0</v>
      </c>
      <c r="H205" s="8">
        <v>3</v>
      </c>
      <c r="I205" s="8">
        <v>0</v>
      </c>
      <c r="J205" s="8">
        <v>0</v>
      </c>
      <c r="K205" s="8">
        <v>0</v>
      </c>
      <c r="L205" s="8">
        <v>0</v>
      </c>
      <c r="M205" s="7">
        <v>0</v>
      </c>
    </row>
    <row r="206" spans="1:13" s="16" customFormat="1">
      <c r="A206" s="93"/>
      <c r="B206" s="75" t="s">
        <v>191</v>
      </c>
      <c r="C206" s="75" t="s">
        <v>15</v>
      </c>
      <c r="D206" s="75" t="s">
        <v>33</v>
      </c>
      <c r="E206" s="8">
        <v>2</v>
      </c>
      <c r="F206" s="8">
        <v>2</v>
      </c>
      <c r="G206" s="8">
        <v>0</v>
      </c>
      <c r="H206" s="8">
        <v>2</v>
      </c>
      <c r="I206" s="8">
        <v>0</v>
      </c>
      <c r="J206" s="8">
        <v>0</v>
      </c>
      <c r="K206" s="8">
        <v>0</v>
      </c>
      <c r="L206" s="8">
        <v>0</v>
      </c>
      <c r="M206" s="7">
        <v>0</v>
      </c>
    </row>
    <row r="207" spans="1:13" s="16" customFormat="1">
      <c r="A207" s="93"/>
      <c r="B207" s="103" t="s">
        <v>18</v>
      </c>
      <c r="C207" s="103"/>
      <c r="D207" s="103"/>
      <c r="E207" s="1">
        <f>SUM(E201:E206)</f>
        <v>27</v>
      </c>
      <c r="F207" s="1">
        <f t="shared" ref="F207:M207" si="33">SUM(F201:F206)</f>
        <v>27</v>
      </c>
      <c r="G207" s="1">
        <f t="shared" si="33"/>
        <v>0</v>
      </c>
      <c r="H207" s="1">
        <f t="shared" si="33"/>
        <v>27</v>
      </c>
      <c r="I207" s="1">
        <f t="shared" si="33"/>
        <v>0</v>
      </c>
      <c r="J207" s="1">
        <f t="shared" si="33"/>
        <v>0</v>
      </c>
      <c r="K207" s="1">
        <f t="shared" si="33"/>
        <v>0</v>
      </c>
      <c r="L207" s="1">
        <f t="shared" si="33"/>
        <v>0</v>
      </c>
      <c r="M207" s="17">
        <f t="shared" si="33"/>
        <v>0</v>
      </c>
    </row>
    <row r="208" spans="1:13" s="16" customFormat="1" ht="24.75" customHeight="1">
      <c r="A208" s="90"/>
      <c r="B208" s="91"/>
      <c r="C208" s="91"/>
      <c r="D208" s="91"/>
      <c r="E208" s="91"/>
      <c r="F208" s="91"/>
      <c r="G208" s="91"/>
      <c r="H208" s="91"/>
      <c r="I208" s="91"/>
      <c r="J208" s="91"/>
      <c r="K208" s="91"/>
      <c r="L208" s="91"/>
      <c r="M208" s="92"/>
    </row>
    <row r="209" spans="1:13" s="16" customFormat="1">
      <c r="A209" s="150" t="s">
        <v>78</v>
      </c>
      <c r="B209" s="84" t="s">
        <v>279</v>
      </c>
      <c r="C209" s="75" t="s">
        <v>32</v>
      </c>
      <c r="D209" s="75" t="s">
        <v>33</v>
      </c>
      <c r="E209" s="23">
        <f>F209+G209</f>
        <v>5</v>
      </c>
      <c r="F209" s="9">
        <v>5</v>
      </c>
      <c r="G209" s="9">
        <v>0</v>
      </c>
      <c r="H209" s="9">
        <v>5</v>
      </c>
      <c r="I209" s="9">
        <v>0</v>
      </c>
      <c r="J209" s="9">
        <v>0</v>
      </c>
      <c r="K209" s="9">
        <v>0</v>
      </c>
      <c r="L209" s="9">
        <v>0</v>
      </c>
      <c r="M209" s="6">
        <v>0</v>
      </c>
    </row>
    <row r="210" spans="1:13" s="16" customFormat="1">
      <c r="A210" s="150"/>
      <c r="B210" s="85"/>
      <c r="C210" s="75" t="s">
        <v>303</v>
      </c>
      <c r="D210" s="75" t="s">
        <v>97</v>
      </c>
      <c r="E210" s="23">
        <v>2</v>
      </c>
      <c r="F210" s="9">
        <v>2</v>
      </c>
      <c r="G210" s="9">
        <v>0</v>
      </c>
      <c r="H210" s="9">
        <v>2</v>
      </c>
      <c r="I210" s="9">
        <v>0</v>
      </c>
      <c r="J210" s="9">
        <v>0</v>
      </c>
      <c r="K210" s="9">
        <v>0</v>
      </c>
      <c r="L210" s="9">
        <v>0</v>
      </c>
      <c r="M210" s="6">
        <v>0</v>
      </c>
    </row>
    <row r="211" spans="1:13" s="16" customFormat="1">
      <c r="A211" s="150"/>
      <c r="B211" s="84" t="s">
        <v>127</v>
      </c>
      <c r="C211" s="84" t="s">
        <v>57</v>
      </c>
      <c r="D211" s="75" t="s">
        <v>309</v>
      </c>
      <c r="E211" s="23">
        <v>4</v>
      </c>
      <c r="F211" s="9">
        <v>4</v>
      </c>
      <c r="G211" s="9"/>
      <c r="H211" s="9">
        <v>4</v>
      </c>
      <c r="I211" s="9"/>
      <c r="J211" s="9"/>
      <c r="K211" s="9"/>
      <c r="L211" s="9"/>
      <c r="M211" s="6"/>
    </row>
    <row r="212" spans="1:13" s="16" customFormat="1">
      <c r="A212" s="150"/>
      <c r="B212" s="85"/>
      <c r="C212" s="85"/>
      <c r="D212" s="75" t="s">
        <v>310</v>
      </c>
      <c r="E212" s="23">
        <v>1</v>
      </c>
      <c r="F212" s="9">
        <v>1</v>
      </c>
      <c r="G212" s="9"/>
      <c r="H212" s="9">
        <v>1</v>
      </c>
      <c r="I212" s="9"/>
      <c r="J212" s="9"/>
      <c r="K212" s="9"/>
      <c r="L212" s="9"/>
      <c r="M212" s="6"/>
    </row>
    <row r="213" spans="1:13" s="16" customFormat="1">
      <c r="A213" s="150"/>
      <c r="B213" s="68" t="s">
        <v>192</v>
      </c>
      <c r="C213" s="75" t="s">
        <v>32</v>
      </c>
      <c r="D213" s="75" t="s">
        <v>33</v>
      </c>
      <c r="E213" s="23">
        <f>F213+G213</f>
        <v>4</v>
      </c>
      <c r="F213" s="9">
        <v>4</v>
      </c>
      <c r="G213" s="9">
        <v>0</v>
      </c>
      <c r="H213" s="9">
        <v>4</v>
      </c>
      <c r="I213" s="9">
        <v>0</v>
      </c>
      <c r="J213" s="9">
        <v>0</v>
      </c>
      <c r="K213" s="9">
        <v>0</v>
      </c>
      <c r="L213" s="9">
        <v>0</v>
      </c>
      <c r="M213" s="6">
        <v>0</v>
      </c>
    </row>
    <row r="214" spans="1:13" s="16" customFormat="1">
      <c r="A214" s="150"/>
      <c r="B214" s="75" t="s">
        <v>193</v>
      </c>
      <c r="C214" s="75" t="s">
        <v>32</v>
      </c>
      <c r="D214" s="75" t="s">
        <v>33</v>
      </c>
      <c r="E214" s="23">
        <f t="shared" ref="E214:E225" si="34">F214+G214</f>
        <v>2</v>
      </c>
      <c r="F214" s="9">
        <v>2</v>
      </c>
      <c r="G214" s="9">
        <v>0</v>
      </c>
      <c r="H214" s="9">
        <v>2</v>
      </c>
      <c r="I214" s="9">
        <v>0</v>
      </c>
      <c r="J214" s="9">
        <v>0</v>
      </c>
      <c r="K214" s="9">
        <v>0</v>
      </c>
      <c r="L214" s="9">
        <v>0</v>
      </c>
      <c r="M214" s="6">
        <v>0</v>
      </c>
    </row>
    <row r="215" spans="1:13" s="16" customFormat="1">
      <c r="A215" s="150"/>
      <c r="B215" s="75" t="s">
        <v>194</v>
      </c>
      <c r="C215" s="75" t="s">
        <v>32</v>
      </c>
      <c r="D215" s="75" t="s">
        <v>33</v>
      </c>
      <c r="E215" s="23">
        <v>2</v>
      </c>
      <c r="F215" s="9">
        <v>2</v>
      </c>
      <c r="G215" s="9">
        <v>0</v>
      </c>
      <c r="H215" s="9">
        <v>2</v>
      </c>
      <c r="I215" s="9">
        <v>0</v>
      </c>
      <c r="J215" s="9">
        <v>0</v>
      </c>
      <c r="K215" s="9">
        <v>0</v>
      </c>
      <c r="L215" s="9">
        <v>0</v>
      </c>
      <c r="M215" s="6">
        <v>0</v>
      </c>
    </row>
    <row r="216" spans="1:13" s="16" customFormat="1">
      <c r="A216" s="150"/>
      <c r="B216" s="69" t="s">
        <v>195</v>
      </c>
      <c r="C216" s="69" t="s">
        <v>32</v>
      </c>
      <c r="D216" s="75" t="s">
        <v>33</v>
      </c>
      <c r="E216" s="23">
        <v>1</v>
      </c>
      <c r="F216" s="9">
        <v>1</v>
      </c>
      <c r="G216" s="9">
        <v>0</v>
      </c>
      <c r="H216" s="9">
        <v>1</v>
      </c>
      <c r="I216" s="9">
        <v>0</v>
      </c>
      <c r="J216" s="9">
        <v>0</v>
      </c>
      <c r="K216" s="9">
        <v>0</v>
      </c>
      <c r="L216" s="9">
        <v>0</v>
      </c>
      <c r="M216" s="6">
        <v>0</v>
      </c>
    </row>
    <row r="217" spans="1:13" s="16" customFormat="1">
      <c r="A217" s="150"/>
      <c r="B217" s="75" t="s">
        <v>196</v>
      </c>
      <c r="C217" s="75" t="s">
        <v>32</v>
      </c>
      <c r="D217" s="75" t="s">
        <v>33</v>
      </c>
      <c r="E217" s="23">
        <v>1</v>
      </c>
      <c r="F217" s="9">
        <v>1</v>
      </c>
      <c r="G217" s="9">
        <v>0</v>
      </c>
      <c r="H217" s="9">
        <v>1</v>
      </c>
      <c r="I217" s="9">
        <v>0</v>
      </c>
      <c r="J217" s="9">
        <v>0</v>
      </c>
      <c r="K217" s="9">
        <v>0</v>
      </c>
      <c r="L217" s="9">
        <v>0</v>
      </c>
      <c r="M217" s="6">
        <v>0</v>
      </c>
    </row>
    <row r="218" spans="1:13" s="16" customFormat="1">
      <c r="A218" s="150"/>
      <c r="B218" s="75" t="s">
        <v>197</v>
      </c>
      <c r="C218" s="75" t="s">
        <v>32</v>
      </c>
      <c r="D218" s="75" t="s">
        <v>33</v>
      </c>
      <c r="E218" s="23">
        <f t="shared" si="34"/>
        <v>2</v>
      </c>
      <c r="F218" s="9">
        <v>2</v>
      </c>
      <c r="G218" s="9">
        <v>0</v>
      </c>
      <c r="H218" s="9">
        <v>2</v>
      </c>
      <c r="I218" s="9">
        <v>0</v>
      </c>
      <c r="J218" s="9">
        <v>0</v>
      </c>
      <c r="K218" s="9">
        <v>0</v>
      </c>
      <c r="L218" s="9">
        <v>0</v>
      </c>
      <c r="M218" s="6">
        <v>0</v>
      </c>
    </row>
    <row r="219" spans="1:13" s="16" customFormat="1">
      <c r="A219" s="150"/>
      <c r="B219" s="75" t="s">
        <v>198</v>
      </c>
      <c r="C219" s="75" t="s">
        <v>32</v>
      </c>
      <c r="D219" s="75" t="s">
        <v>33</v>
      </c>
      <c r="E219" s="23">
        <f t="shared" si="34"/>
        <v>1</v>
      </c>
      <c r="F219" s="9">
        <v>1</v>
      </c>
      <c r="G219" s="9">
        <v>0</v>
      </c>
      <c r="H219" s="9">
        <v>1</v>
      </c>
      <c r="I219" s="9">
        <v>0</v>
      </c>
      <c r="J219" s="9">
        <v>0</v>
      </c>
      <c r="K219" s="9">
        <v>0</v>
      </c>
      <c r="L219" s="9">
        <v>0</v>
      </c>
      <c r="M219" s="6">
        <v>0</v>
      </c>
    </row>
    <row r="220" spans="1:13" s="16" customFormat="1">
      <c r="A220" s="150"/>
      <c r="B220" s="75" t="s">
        <v>199</v>
      </c>
      <c r="C220" s="75" t="s">
        <v>32</v>
      </c>
      <c r="D220" s="75" t="s">
        <v>33</v>
      </c>
      <c r="E220" s="23">
        <v>1</v>
      </c>
      <c r="F220" s="9">
        <v>1</v>
      </c>
      <c r="G220" s="9">
        <v>0</v>
      </c>
      <c r="H220" s="9">
        <v>1</v>
      </c>
      <c r="I220" s="9">
        <v>0</v>
      </c>
      <c r="J220" s="9">
        <v>0</v>
      </c>
      <c r="K220" s="9">
        <v>0</v>
      </c>
      <c r="L220" s="9">
        <v>0</v>
      </c>
      <c r="M220" s="6">
        <v>0</v>
      </c>
    </row>
    <row r="221" spans="1:13" s="16" customFormat="1">
      <c r="A221" s="150"/>
      <c r="B221" s="75" t="s">
        <v>200</v>
      </c>
      <c r="C221" s="75" t="s">
        <v>32</v>
      </c>
      <c r="D221" s="75" t="s">
        <v>33</v>
      </c>
      <c r="E221" s="23">
        <v>1</v>
      </c>
      <c r="F221" s="9">
        <v>1</v>
      </c>
      <c r="G221" s="9">
        <v>0</v>
      </c>
      <c r="H221" s="9">
        <v>1</v>
      </c>
      <c r="I221" s="9">
        <v>0</v>
      </c>
      <c r="J221" s="9">
        <v>0</v>
      </c>
      <c r="K221" s="9">
        <v>0</v>
      </c>
      <c r="L221" s="9">
        <v>0</v>
      </c>
      <c r="M221" s="6">
        <v>0</v>
      </c>
    </row>
    <row r="222" spans="1:13" s="16" customFormat="1">
      <c r="A222" s="150"/>
      <c r="B222" s="75" t="s">
        <v>201</v>
      </c>
      <c r="C222" s="75" t="s">
        <v>32</v>
      </c>
      <c r="D222" s="75" t="s">
        <v>33</v>
      </c>
      <c r="E222" s="23">
        <v>1</v>
      </c>
      <c r="F222" s="9">
        <v>1</v>
      </c>
      <c r="G222" s="9">
        <v>0</v>
      </c>
      <c r="H222" s="9">
        <v>1</v>
      </c>
      <c r="I222" s="9">
        <v>0</v>
      </c>
      <c r="J222" s="9">
        <v>0</v>
      </c>
      <c r="K222" s="9">
        <v>0</v>
      </c>
      <c r="L222" s="9">
        <v>0</v>
      </c>
      <c r="M222" s="6">
        <v>0</v>
      </c>
    </row>
    <row r="223" spans="1:13" s="16" customFormat="1">
      <c r="A223" s="150"/>
      <c r="B223" s="75" t="s">
        <v>202</v>
      </c>
      <c r="C223" s="75" t="s">
        <v>32</v>
      </c>
      <c r="D223" s="75" t="s">
        <v>33</v>
      </c>
      <c r="E223" s="23">
        <v>1</v>
      </c>
      <c r="F223" s="9">
        <v>1</v>
      </c>
      <c r="G223" s="9">
        <v>0</v>
      </c>
      <c r="H223" s="9">
        <v>1</v>
      </c>
      <c r="I223" s="9">
        <v>0</v>
      </c>
      <c r="J223" s="9">
        <v>0</v>
      </c>
      <c r="K223" s="9">
        <v>0</v>
      </c>
      <c r="L223" s="9">
        <v>0</v>
      </c>
      <c r="M223" s="6">
        <v>0</v>
      </c>
    </row>
    <row r="224" spans="1:13" s="16" customFormat="1">
      <c r="A224" s="150"/>
      <c r="B224" s="75" t="s">
        <v>304</v>
      </c>
      <c r="C224" s="75" t="s">
        <v>32</v>
      </c>
      <c r="D224" s="75" t="s">
        <v>33</v>
      </c>
      <c r="E224" s="23">
        <v>3</v>
      </c>
      <c r="F224" s="9">
        <v>3</v>
      </c>
      <c r="G224" s="9">
        <v>0</v>
      </c>
      <c r="H224" s="9">
        <v>3</v>
      </c>
      <c r="I224" s="9">
        <v>0</v>
      </c>
      <c r="J224" s="9">
        <v>0</v>
      </c>
      <c r="K224" s="9">
        <v>0</v>
      </c>
      <c r="L224" s="9">
        <v>0</v>
      </c>
      <c r="M224" s="6">
        <v>0</v>
      </c>
    </row>
    <row r="225" spans="1:13" s="16" customFormat="1">
      <c r="A225" s="150"/>
      <c r="B225" s="75" t="s">
        <v>203</v>
      </c>
      <c r="C225" s="75" t="s">
        <v>32</v>
      </c>
      <c r="D225" s="75" t="s">
        <v>33</v>
      </c>
      <c r="E225" s="23">
        <f t="shared" si="34"/>
        <v>2</v>
      </c>
      <c r="F225" s="9">
        <v>2</v>
      </c>
      <c r="G225" s="9">
        <v>0</v>
      </c>
      <c r="H225" s="9">
        <v>2</v>
      </c>
      <c r="I225" s="9">
        <v>0</v>
      </c>
      <c r="J225" s="9">
        <v>0</v>
      </c>
      <c r="K225" s="9">
        <v>0</v>
      </c>
      <c r="L225" s="9">
        <v>0</v>
      </c>
      <c r="M225" s="6">
        <v>0</v>
      </c>
    </row>
    <row r="226" spans="1:13" s="16" customFormat="1">
      <c r="A226" s="151"/>
      <c r="B226" s="86" t="s">
        <v>18</v>
      </c>
      <c r="C226" s="87"/>
      <c r="D226" s="88"/>
      <c r="E226" s="72">
        <f t="shared" ref="E226:M226" si="35">SUM(E209:E225)</f>
        <v>34</v>
      </c>
      <c r="F226" s="72">
        <f t="shared" si="35"/>
        <v>34</v>
      </c>
      <c r="G226" s="72">
        <f t="shared" si="35"/>
        <v>0</v>
      </c>
      <c r="H226" s="72">
        <f t="shared" si="35"/>
        <v>34</v>
      </c>
      <c r="I226" s="72">
        <f t="shared" si="35"/>
        <v>0</v>
      </c>
      <c r="J226" s="72">
        <f t="shared" si="35"/>
        <v>0</v>
      </c>
      <c r="K226" s="72">
        <f t="shared" si="35"/>
        <v>0</v>
      </c>
      <c r="L226" s="72">
        <f t="shared" si="35"/>
        <v>0</v>
      </c>
      <c r="M226" s="73">
        <f t="shared" si="35"/>
        <v>0</v>
      </c>
    </row>
    <row r="227" spans="1:13" s="16" customFormat="1" ht="14.25" customHeight="1">
      <c r="A227" s="90"/>
      <c r="B227" s="91"/>
      <c r="C227" s="91"/>
      <c r="D227" s="91"/>
      <c r="E227" s="91"/>
      <c r="F227" s="91"/>
      <c r="G227" s="91"/>
      <c r="H227" s="91"/>
      <c r="I227" s="91"/>
      <c r="J227" s="91"/>
      <c r="K227" s="91"/>
      <c r="L227" s="91"/>
      <c r="M227" s="92"/>
    </row>
    <row r="228" spans="1:13" s="16" customFormat="1">
      <c r="A228" s="93" t="s">
        <v>79</v>
      </c>
      <c r="B228" s="117" t="s">
        <v>204</v>
      </c>
      <c r="C228" s="75" t="s">
        <v>15</v>
      </c>
      <c r="D228" s="75" t="s">
        <v>54</v>
      </c>
      <c r="E228" s="8">
        <v>2</v>
      </c>
      <c r="F228" s="8">
        <v>2</v>
      </c>
      <c r="G228" s="8" t="s">
        <v>101</v>
      </c>
      <c r="H228" s="8">
        <v>2</v>
      </c>
      <c r="I228" s="8" t="s">
        <v>101</v>
      </c>
      <c r="J228" s="8">
        <v>0</v>
      </c>
      <c r="K228" s="8">
        <v>0</v>
      </c>
      <c r="L228" s="8">
        <v>0</v>
      </c>
      <c r="M228" s="7">
        <v>0</v>
      </c>
    </row>
    <row r="229" spans="1:13" s="16" customFormat="1" ht="25.5">
      <c r="A229" s="93"/>
      <c r="B229" s="117"/>
      <c r="C229" s="75" t="s">
        <v>65</v>
      </c>
      <c r="D229" s="80" t="s">
        <v>25</v>
      </c>
      <c r="E229" s="8">
        <v>1</v>
      </c>
      <c r="F229" s="8" t="s">
        <v>101</v>
      </c>
      <c r="G229" s="24">
        <v>1</v>
      </c>
      <c r="H229" s="24" t="s">
        <v>101</v>
      </c>
      <c r="I229" s="24">
        <v>1</v>
      </c>
      <c r="J229" s="8">
        <v>0</v>
      </c>
      <c r="K229" s="8">
        <v>0</v>
      </c>
      <c r="L229" s="8">
        <v>0</v>
      </c>
      <c r="M229" s="7">
        <v>0</v>
      </c>
    </row>
    <row r="230" spans="1:13" s="16" customFormat="1">
      <c r="A230" s="93"/>
      <c r="B230" s="117" t="s">
        <v>205</v>
      </c>
      <c r="C230" s="75" t="s">
        <v>15</v>
      </c>
      <c r="D230" s="75" t="s">
        <v>54</v>
      </c>
      <c r="E230" s="8">
        <v>3</v>
      </c>
      <c r="F230" s="8">
        <v>3</v>
      </c>
      <c r="G230" s="24" t="s">
        <v>101</v>
      </c>
      <c r="H230" s="24">
        <v>3</v>
      </c>
      <c r="I230" s="24" t="s">
        <v>101</v>
      </c>
      <c r="J230" s="8">
        <v>0</v>
      </c>
      <c r="K230" s="8">
        <v>0</v>
      </c>
      <c r="L230" s="8">
        <v>0</v>
      </c>
      <c r="M230" s="7">
        <v>0</v>
      </c>
    </row>
    <row r="231" spans="1:13" s="16" customFormat="1" ht="25.5">
      <c r="A231" s="93"/>
      <c r="B231" s="117"/>
      <c r="C231" s="75" t="s">
        <v>65</v>
      </c>
      <c r="D231" s="80" t="s">
        <v>25</v>
      </c>
      <c r="E231" s="8">
        <v>1</v>
      </c>
      <c r="F231" s="8" t="s">
        <v>101</v>
      </c>
      <c r="G231" s="24">
        <v>1</v>
      </c>
      <c r="H231" s="24" t="s">
        <v>101</v>
      </c>
      <c r="I231" s="24">
        <v>1</v>
      </c>
      <c r="J231" s="8">
        <v>0</v>
      </c>
      <c r="K231" s="8">
        <v>0</v>
      </c>
      <c r="L231" s="8">
        <v>0</v>
      </c>
      <c r="M231" s="7">
        <v>0</v>
      </c>
    </row>
    <row r="232" spans="1:13" s="16" customFormat="1">
      <c r="A232" s="93"/>
      <c r="B232" s="117" t="s">
        <v>206</v>
      </c>
      <c r="C232" s="75" t="s">
        <v>15</v>
      </c>
      <c r="D232" s="75" t="s">
        <v>54</v>
      </c>
      <c r="E232" s="8">
        <v>3</v>
      </c>
      <c r="F232" s="8">
        <v>3</v>
      </c>
      <c r="G232" s="24" t="s">
        <v>101</v>
      </c>
      <c r="H232" s="24">
        <v>3</v>
      </c>
      <c r="I232" s="24" t="s">
        <v>101</v>
      </c>
      <c r="J232" s="8">
        <v>0</v>
      </c>
      <c r="K232" s="8">
        <v>0</v>
      </c>
      <c r="L232" s="8">
        <v>0</v>
      </c>
      <c r="M232" s="7">
        <v>0</v>
      </c>
    </row>
    <row r="233" spans="1:13" s="16" customFormat="1" ht="25.5">
      <c r="A233" s="93"/>
      <c r="B233" s="117"/>
      <c r="C233" s="75" t="s">
        <v>65</v>
      </c>
      <c r="D233" s="80" t="s">
        <v>25</v>
      </c>
      <c r="E233" s="8">
        <v>1</v>
      </c>
      <c r="F233" s="8" t="s">
        <v>101</v>
      </c>
      <c r="G233" s="24">
        <v>1</v>
      </c>
      <c r="H233" s="24" t="s">
        <v>101</v>
      </c>
      <c r="I233" s="24">
        <v>1</v>
      </c>
      <c r="J233" s="8">
        <v>0</v>
      </c>
      <c r="K233" s="8">
        <v>0</v>
      </c>
      <c r="L233" s="8">
        <v>0</v>
      </c>
      <c r="M233" s="7">
        <v>0</v>
      </c>
    </row>
    <row r="234" spans="1:13" s="16" customFormat="1">
      <c r="A234" s="93"/>
      <c r="B234" s="117" t="s">
        <v>207</v>
      </c>
      <c r="C234" s="75" t="s">
        <v>15</v>
      </c>
      <c r="D234" s="75" t="s">
        <v>54</v>
      </c>
      <c r="E234" s="8">
        <v>2</v>
      </c>
      <c r="F234" s="8">
        <v>2</v>
      </c>
      <c r="G234" s="24" t="s">
        <v>101</v>
      </c>
      <c r="H234" s="24">
        <v>2</v>
      </c>
      <c r="I234" s="24" t="s">
        <v>101</v>
      </c>
      <c r="J234" s="8">
        <v>0</v>
      </c>
      <c r="K234" s="8">
        <v>0</v>
      </c>
      <c r="L234" s="8">
        <v>0</v>
      </c>
      <c r="M234" s="7">
        <v>0</v>
      </c>
    </row>
    <row r="235" spans="1:13" s="16" customFormat="1" ht="25.5">
      <c r="A235" s="93"/>
      <c r="B235" s="117"/>
      <c r="C235" s="75" t="s">
        <v>65</v>
      </c>
      <c r="D235" s="80" t="s">
        <v>25</v>
      </c>
      <c r="E235" s="8">
        <v>1</v>
      </c>
      <c r="F235" s="8" t="s">
        <v>101</v>
      </c>
      <c r="G235" s="24">
        <v>1</v>
      </c>
      <c r="H235" s="24" t="s">
        <v>101</v>
      </c>
      <c r="I235" s="24">
        <v>1</v>
      </c>
      <c r="J235" s="8">
        <v>0</v>
      </c>
      <c r="K235" s="8">
        <v>0</v>
      </c>
      <c r="L235" s="8">
        <v>0</v>
      </c>
      <c r="M235" s="7">
        <v>0</v>
      </c>
    </row>
    <row r="236" spans="1:13" s="16" customFormat="1">
      <c r="A236" s="93"/>
      <c r="B236" s="117" t="s">
        <v>208</v>
      </c>
      <c r="C236" s="75" t="s">
        <v>15</v>
      </c>
      <c r="D236" s="75" t="s">
        <v>54</v>
      </c>
      <c r="E236" s="8">
        <v>2</v>
      </c>
      <c r="F236" s="8">
        <v>2</v>
      </c>
      <c r="G236" s="24" t="s">
        <v>101</v>
      </c>
      <c r="H236" s="24">
        <v>2</v>
      </c>
      <c r="I236" s="24" t="s">
        <v>101</v>
      </c>
      <c r="J236" s="8">
        <v>0</v>
      </c>
      <c r="K236" s="8">
        <v>0</v>
      </c>
      <c r="L236" s="8">
        <v>0</v>
      </c>
      <c r="M236" s="7">
        <v>0</v>
      </c>
    </row>
    <row r="237" spans="1:13" s="16" customFormat="1" ht="25.5">
      <c r="A237" s="93"/>
      <c r="B237" s="117"/>
      <c r="C237" s="75" t="s">
        <v>65</v>
      </c>
      <c r="D237" s="80" t="s">
        <v>25</v>
      </c>
      <c r="E237" s="8">
        <v>1</v>
      </c>
      <c r="F237" s="8" t="s">
        <v>101</v>
      </c>
      <c r="G237" s="24">
        <v>1</v>
      </c>
      <c r="H237" s="24" t="s">
        <v>101</v>
      </c>
      <c r="I237" s="24">
        <v>1</v>
      </c>
      <c r="J237" s="8">
        <v>0</v>
      </c>
      <c r="K237" s="8">
        <v>0</v>
      </c>
      <c r="L237" s="8">
        <v>0</v>
      </c>
      <c r="M237" s="7">
        <v>0</v>
      </c>
    </row>
    <row r="238" spans="1:13" s="16" customFormat="1">
      <c r="A238" s="93"/>
      <c r="B238" s="75" t="s">
        <v>292</v>
      </c>
      <c r="C238" s="75" t="s">
        <v>15</v>
      </c>
      <c r="D238" s="80" t="s">
        <v>54</v>
      </c>
      <c r="E238" s="8">
        <v>20</v>
      </c>
      <c r="F238" s="8">
        <v>20</v>
      </c>
      <c r="G238" s="24" t="s">
        <v>101</v>
      </c>
      <c r="H238" s="24">
        <v>20</v>
      </c>
      <c r="I238" s="8">
        <v>0</v>
      </c>
      <c r="J238" s="8">
        <v>0</v>
      </c>
      <c r="K238" s="8">
        <v>0</v>
      </c>
      <c r="L238" s="7">
        <v>0</v>
      </c>
      <c r="M238" s="7"/>
    </row>
    <row r="239" spans="1:13" s="16" customFormat="1">
      <c r="A239" s="93"/>
      <c r="B239" s="103" t="s">
        <v>18</v>
      </c>
      <c r="C239" s="103"/>
      <c r="D239" s="103"/>
      <c r="E239" s="1">
        <f>SUM(E228:E238)</f>
        <v>37</v>
      </c>
      <c r="F239" s="1">
        <f>SUM(F228:F238)</f>
        <v>32</v>
      </c>
      <c r="G239" s="1">
        <f t="shared" ref="G239:M239" si="36">SUM(G228:G238)</f>
        <v>5</v>
      </c>
      <c r="H239" s="1">
        <f t="shared" si="36"/>
        <v>32</v>
      </c>
      <c r="I239" s="1">
        <f t="shared" si="36"/>
        <v>5</v>
      </c>
      <c r="J239" s="1">
        <f t="shared" si="36"/>
        <v>0</v>
      </c>
      <c r="K239" s="1">
        <f t="shared" si="36"/>
        <v>0</v>
      </c>
      <c r="L239" s="1">
        <f t="shared" si="36"/>
        <v>0</v>
      </c>
      <c r="M239" s="1">
        <f t="shared" si="36"/>
        <v>0</v>
      </c>
    </row>
    <row r="240" spans="1:13" s="16" customFormat="1" ht="12" customHeight="1">
      <c r="A240" s="90"/>
      <c r="B240" s="91"/>
      <c r="C240" s="91"/>
      <c r="D240" s="91"/>
      <c r="E240" s="91"/>
      <c r="F240" s="91"/>
      <c r="G240" s="91"/>
      <c r="H240" s="91"/>
      <c r="I240" s="91"/>
      <c r="J240" s="91"/>
      <c r="K240" s="91"/>
      <c r="L240" s="91"/>
      <c r="M240" s="92"/>
    </row>
    <row r="241" spans="1:16" s="16" customFormat="1">
      <c r="A241" s="93" t="s">
        <v>80</v>
      </c>
      <c r="B241" s="75" t="s">
        <v>209</v>
      </c>
      <c r="C241" s="75" t="s">
        <v>15</v>
      </c>
      <c r="D241" s="75" t="s">
        <v>54</v>
      </c>
      <c r="E241" s="8">
        <f>F241+G241</f>
        <v>2</v>
      </c>
      <c r="F241" s="8">
        <v>2</v>
      </c>
      <c r="G241" s="8">
        <v>0</v>
      </c>
      <c r="H241" s="8">
        <v>2</v>
      </c>
      <c r="I241" s="8">
        <v>0</v>
      </c>
      <c r="J241" s="8">
        <v>0</v>
      </c>
      <c r="K241" s="8">
        <v>0</v>
      </c>
      <c r="L241" s="8">
        <v>0</v>
      </c>
      <c r="M241" s="7">
        <v>0</v>
      </c>
    </row>
    <row r="242" spans="1:16" s="16" customFormat="1">
      <c r="A242" s="93"/>
      <c r="B242" s="75" t="s">
        <v>210</v>
      </c>
      <c r="C242" s="75" t="s">
        <v>15</v>
      </c>
      <c r="D242" s="75" t="s">
        <v>54</v>
      </c>
      <c r="E242" s="8">
        <f t="shared" ref="E242:E252" si="37">F242+G242</f>
        <v>1</v>
      </c>
      <c r="F242" s="8">
        <v>1</v>
      </c>
      <c r="G242" s="8">
        <v>0</v>
      </c>
      <c r="H242" s="8">
        <v>1</v>
      </c>
      <c r="I242" s="8">
        <v>0</v>
      </c>
      <c r="J242" s="8">
        <v>0</v>
      </c>
      <c r="K242" s="8">
        <v>0</v>
      </c>
      <c r="L242" s="8">
        <v>0</v>
      </c>
      <c r="M242" s="7">
        <v>0</v>
      </c>
    </row>
    <row r="243" spans="1:16" s="16" customFormat="1">
      <c r="A243" s="93"/>
      <c r="B243" s="75" t="s">
        <v>211</v>
      </c>
      <c r="C243" s="75" t="s">
        <v>15</v>
      </c>
      <c r="D243" s="75" t="s">
        <v>54</v>
      </c>
      <c r="E243" s="8">
        <f t="shared" si="37"/>
        <v>2</v>
      </c>
      <c r="F243" s="8">
        <v>2</v>
      </c>
      <c r="G243" s="8">
        <v>0</v>
      </c>
      <c r="H243" s="8">
        <v>2</v>
      </c>
      <c r="I243" s="8">
        <v>0</v>
      </c>
      <c r="J243" s="8">
        <v>0</v>
      </c>
      <c r="K243" s="8">
        <v>0</v>
      </c>
      <c r="L243" s="8">
        <v>0</v>
      </c>
      <c r="M243" s="7">
        <v>0</v>
      </c>
    </row>
    <row r="244" spans="1:16" s="16" customFormat="1">
      <c r="A244" s="93"/>
      <c r="B244" s="75" t="s">
        <v>212</v>
      </c>
      <c r="C244" s="75" t="s">
        <v>15</v>
      </c>
      <c r="D244" s="75" t="s">
        <v>54</v>
      </c>
      <c r="E244" s="8">
        <f t="shared" si="37"/>
        <v>2</v>
      </c>
      <c r="F244" s="8">
        <v>2</v>
      </c>
      <c r="G244" s="8">
        <v>0</v>
      </c>
      <c r="H244" s="8">
        <v>2</v>
      </c>
      <c r="I244" s="8">
        <v>0</v>
      </c>
      <c r="J244" s="8">
        <v>0</v>
      </c>
      <c r="K244" s="8">
        <v>0</v>
      </c>
      <c r="L244" s="8">
        <v>0</v>
      </c>
      <c r="M244" s="7">
        <v>0</v>
      </c>
    </row>
    <row r="245" spans="1:16" s="16" customFormat="1">
      <c r="A245" s="93"/>
      <c r="B245" s="75" t="s">
        <v>213</v>
      </c>
      <c r="C245" s="75" t="s">
        <v>15</v>
      </c>
      <c r="D245" s="75" t="s">
        <v>54</v>
      </c>
      <c r="E245" s="8">
        <f t="shared" si="37"/>
        <v>2</v>
      </c>
      <c r="F245" s="8">
        <v>2</v>
      </c>
      <c r="G245" s="8">
        <v>0</v>
      </c>
      <c r="H245" s="8">
        <v>2</v>
      </c>
      <c r="I245" s="8">
        <v>0</v>
      </c>
      <c r="J245" s="8">
        <v>0</v>
      </c>
      <c r="K245" s="8">
        <v>0</v>
      </c>
      <c r="L245" s="8">
        <v>0</v>
      </c>
      <c r="M245" s="7">
        <v>0</v>
      </c>
    </row>
    <row r="246" spans="1:16" s="16" customFormat="1">
      <c r="A246" s="93"/>
      <c r="B246" s="75" t="s">
        <v>214</v>
      </c>
      <c r="C246" s="75" t="s">
        <v>15</v>
      </c>
      <c r="D246" s="75" t="s">
        <v>54</v>
      </c>
      <c r="E246" s="8">
        <v>1</v>
      </c>
      <c r="F246" s="8">
        <v>1</v>
      </c>
      <c r="G246" s="8">
        <v>0</v>
      </c>
      <c r="H246" s="8">
        <v>1</v>
      </c>
      <c r="I246" s="8">
        <v>0</v>
      </c>
      <c r="J246" s="8">
        <v>0</v>
      </c>
      <c r="K246" s="8">
        <v>0</v>
      </c>
      <c r="L246" s="8">
        <v>0</v>
      </c>
      <c r="M246" s="7">
        <v>0</v>
      </c>
    </row>
    <row r="247" spans="1:16" s="16" customFormat="1">
      <c r="A247" s="93"/>
      <c r="B247" s="75" t="s">
        <v>215</v>
      </c>
      <c r="C247" s="75" t="s">
        <v>15</v>
      </c>
      <c r="D247" s="75" t="s">
        <v>54</v>
      </c>
      <c r="E247" s="8">
        <f t="shared" si="37"/>
        <v>2</v>
      </c>
      <c r="F247" s="8">
        <v>2</v>
      </c>
      <c r="G247" s="8">
        <v>0</v>
      </c>
      <c r="H247" s="8">
        <v>2</v>
      </c>
      <c r="I247" s="8">
        <v>0</v>
      </c>
      <c r="J247" s="8">
        <v>0</v>
      </c>
      <c r="K247" s="8">
        <v>0</v>
      </c>
      <c r="L247" s="8">
        <v>0</v>
      </c>
      <c r="M247" s="7">
        <v>0</v>
      </c>
    </row>
    <row r="248" spans="1:16" s="16" customFormat="1">
      <c r="A248" s="93"/>
      <c r="B248" s="75" t="s">
        <v>216</v>
      </c>
      <c r="C248" s="75" t="s">
        <v>15</v>
      </c>
      <c r="D248" s="75" t="s">
        <v>54</v>
      </c>
      <c r="E248" s="8">
        <v>4</v>
      </c>
      <c r="F248" s="8">
        <v>4</v>
      </c>
      <c r="G248" s="8">
        <v>0</v>
      </c>
      <c r="H248" s="8">
        <v>4</v>
      </c>
      <c r="I248" s="8">
        <v>0</v>
      </c>
      <c r="J248" s="8">
        <v>0</v>
      </c>
      <c r="K248" s="8">
        <v>0</v>
      </c>
      <c r="L248" s="8">
        <v>0</v>
      </c>
      <c r="M248" s="7">
        <v>0</v>
      </c>
    </row>
    <row r="249" spans="1:16" s="16" customFormat="1">
      <c r="A249" s="93"/>
      <c r="B249" s="75" t="s">
        <v>217</v>
      </c>
      <c r="C249" s="75" t="s">
        <v>15</v>
      </c>
      <c r="D249" s="75" t="s">
        <v>54</v>
      </c>
      <c r="E249" s="8">
        <f t="shared" si="37"/>
        <v>1</v>
      </c>
      <c r="F249" s="8">
        <v>1</v>
      </c>
      <c r="G249" s="8">
        <v>0</v>
      </c>
      <c r="H249" s="8">
        <v>1</v>
      </c>
      <c r="I249" s="8">
        <v>0</v>
      </c>
      <c r="J249" s="8">
        <v>0</v>
      </c>
      <c r="K249" s="8">
        <v>0</v>
      </c>
      <c r="L249" s="8">
        <v>0</v>
      </c>
      <c r="M249" s="7">
        <v>0</v>
      </c>
    </row>
    <row r="250" spans="1:16" s="16" customFormat="1">
      <c r="A250" s="93"/>
      <c r="B250" s="75" t="s">
        <v>218</v>
      </c>
      <c r="C250" s="75" t="s">
        <v>15</v>
      </c>
      <c r="D250" s="75" t="s">
        <v>54</v>
      </c>
      <c r="E250" s="8">
        <f t="shared" si="37"/>
        <v>3</v>
      </c>
      <c r="F250" s="8">
        <v>3</v>
      </c>
      <c r="G250" s="8">
        <v>0</v>
      </c>
      <c r="H250" s="8">
        <v>3</v>
      </c>
      <c r="I250" s="8">
        <v>0</v>
      </c>
      <c r="J250" s="8">
        <v>0</v>
      </c>
      <c r="K250" s="8">
        <v>0</v>
      </c>
      <c r="L250" s="8">
        <v>0</v>
      </c>
      <c r="M250" s="7">
        <v>0</v>
      </c>
    </row>
    <row r="251" spans="1:16" s="16" customFormat="1">
      <c r="A251" s="93"/>
      <c r="B251" s="75" t="s">
        <v>219</v>
      </c>
      <c r="C251" s="75" t="s">
        <v>15</v>
      </c>
      <c r="D251" s="75" t="s">
        <v>54</v>
      </c>
      <c r="E251" s="8">
        <f t="shared" si="37"/>
        <v>2</v>
      </c>
      <c r="F251" s="8">
        <v>2</v>
      </c>
      <c r="G251" s="8">
        <v>0</v>
      </c>
      <c r="H251" s="8">
        <v>2</v>
      </c>
      <c r="I251" s="8">
        <v>0</v>
      </c>
      <c r="J251" s="8">
        <v>0</v>
      </c>
      <c r="K251" s="8">
        <v>0</v>
      </c>
      <c r="L251" s="8">
        <v>0</v>
      </c>
      <c r="M251" s="7">
        <v>0</v>
      </c>
      <c r="P251" s="39"/>
    </row>
    <row r="252" spans="1:16" s="16" customFormat="1">
      <c r="A252" s="93"/>
      <c r="B252" s="75" t="s">
        <v>220</v>
      </c>
      <c r="C252" s="75" t="s">
        <v>15</v>
      </c>
      <c r="D252" s="75" t="s">
        <v>54</v>
      </c>
      <c r="E252" s="8">
        <f t="shared" si="37"/>
        <v>2</v>
      </c>
      <c r="F252" s="8">
        <v>2</v>
      </c>
      <c r="G252" s="8">
        <v>0</v>
      </c>
      <c r="H252" s="8">
        <v>2</v>
      </c>
      <c r="I252" s="8">
        <v>0</v>
      </c>
      <c r="J252" s="8">
        <v>0</v>
      </c>
      <c r="K252" s="8">
        <v>0</v>
      </c>
      <c r="L252" s="8">
        <v>0</v>
      </c>
      <c r="M252" s="7">
        <v>0</v>
      </c>
    </row>
    <row r="253" spans="1:16" s="16" customFormat="1">
      <c r="A253" s="93"/>
      <c r="B253" s="103" t="s">
        <v>18</v>
      </c>
      <c r="C253" s="103"/>
      <c r="D253" s="103"/>
      <c r="E253" s="1">
        <f>SUM(E241:E252)</f>
        <v>24</v>
      </c>
      <c r="F253" s="1">
        <f t="shared" ref="F253:M253" si="38">SUM(F241:F252)</f>
        <v>24</v>
      </c>
      <c r="G253" s="1">
        <f t="shared" si="38"/>
        <v>0</v>
      </c>
      <c r="H253" s="1">
        <f t="shared" si="38"/>
        <v>24</v>
      </c>
      <c r="I253" s="1">
        <f t="shared" si="38"/>
        <v>0</v>
      </c>
      <c r="J253" s="1">
        <f t="shared" si="38"/>
        <v>0</v>
      </c>
      <c r="K253" s="1">
        <f t="shared" si="38"/>
        <v>0</v>
      </c>
      <c r="L253" s="1">
        <f t="shared" si="38"/>
        <v>0</v>
      </c>
      <c r="M253" s="17">
        <f t="shared" si="38"/>
        <v>0</v>
      </c>
    </row>
    <row r="254" spans="1:16" s="16" customFormat="1" ht="12.75" customHeight="1">
      <c r="A254" s="90"/>
      <c r="B254" s="91"/>
      <c r="C254" s="91"/>
      <c r="D254" s="91"/>
      <c r="E254" s="91"/>
      <c r="F254" s="91"/>
      <c r="G254" s="91"/>
      <c r="H254" s="91"/>
      <c r="I254" s="91"/>
      <c r="J254" s="91"/>
      <c r="K254" s="91"/>
      <c r="L254" s="91"/>
      <c r="M254" s="92"/>
    </row>
    <row r="255" spans="1:16" s="16" customFormat="1" ht="12.75" customHeight="1">
      <c r="A255" s="152" t="s">
        <v>81</v>
      </c>
      <c r="B255" s="77" t="s">
        <v>308</v>
      </c>
      <c r="C255" s="77" t="s">
        <v>15</v>
      </c>
      <c r="D255" s="77" t="s">
        <v>54</v>
      </c>
      <c r="E255" s="83">
        <v>22</v>
      </c>
      <c r="F255" s="83">
        <v>22</v>
      </c>
      <c r="G255" s="83"/>
      <c r="H255" s="83">
        <v>22</v>
      </c>
      <c r="I255" s="77"/>
      <c r="J255" s="77"/>
      <c r="K255" s="77"/>
      <c r="L255" s="77"/>
      <c r="M255" s="78"/>
    </row>
    <row r="256" spans="1:16" s="16" customFormat="1">
      <c r="A256" s="150"/>
      <c r="B256" s="18" t="s">
        <v>221</v>
      </c>
      <c r="C256" s="18" t="s">
        <v>15</v>
      </c>
      <c r="D256" s="18" t="s">
        <v>54</v>
      </c>
      <c r="E256" s="8">
        <f>F256+G256</f>
        <v>2</v>
      </c>
      <c r="F256" s="8">
        <v>2</v>
      </c>
      <c r="G256" s="8">
        <v>0</v>
      </c>
      <c r="H256" s="8">
        <v>2</v>
      </c>
      <c r="I256" s="8">
        <v>0</v>
      </c>
      <c r="J256" s="9">
        <v>0</v>
      </c>
      <c r="K256" s="9">
        <v>0</v>
      </c>
      <c r="L256" s="9">
        <v>0</v>
      </c>
      <c r="M256" s="6">
        <v>0</v>
      </c>
    </row>
    <row r="257" spans="1:13" s="16" customFormat="1">
      <c r="A257" s="150"/>
      <c r="B257" s="18" t="s">
        <v>222</v>
      </c>
      <c r="C257" s="18" t="s">
        <v>15</v>
      </c>
      <c r="D257" s="18" t="s">
        <v>54</v>
      </c>
      <c r="E257" s="8">
        <f>F257+G257</f>
        <v>2</v>
      </c>
      <c r="F257" s="8">
        <v>2</v>
      </c>
      <c r="G257" s="8">
        <v>0</v>
      </c>
      <c r="H257" s="8">
        <v>2</v>
      </c>
      <c r="I257" s="8">
        <v>0</v>
      </c>
      <c r="J257" s="9">
        <v>0</v>
      </c>
      <c r="K257" s="9">
        <v>0</v>
      </c>
      <c r="L257" s="9">
        <v>0</v>
      </c>
      <c r="M257" s="6">
        <v>0</v>
      </c>
    </row>
    <row r="258" spans="1:13" s="16" customFormat="1">
      <c r="A258" s="150"/>
      <c r="B258" s="18" t="s">
        <v>223</v>
      </c>
      <c r="C258" s="18" t="s">
        <v>15</v>
      </c>
      <c r="D258" s="18" t="s">
        <v>54</v>
      </c>
      <c r="E258" s="8">
        <f>F258+G258</f>
        <v>2</v>
      </c>
      <c r="F258" s="8">
        <v>2</v>
      </c>
      <c r="G258" s="8">
        <v>0</v>
      </c>
      <c r="H258" s="8">
        <v>2</v>
      </c>
      <c r="I258" s="8">
        <v>0</v>
      </c>
      <c r="J258" s="9">
        <v>0</v>
      </c>
      <c r="K258" s="9">
        <v>0</v>
      </c>
      <c r="L258" s="9">
        <v>0</v>
      </c>
      <c r="M258" s="6">
        <v>0</v>
      </c>
    </row>
    <row r="259" spans="1:13" s="16" customFormat="1">
      <c r="A259" s="151"/>
      <c r="B259" s="103" t="s">
        <v>18</v>
      </c>
      <c r="C259" s="103"/>
      <c r="D259" s="103"/>
      <c r="E259" s="1">
        <f>SUM(E255:E258)</f>
        <v>28</v>
      </c>
      <c r="F259" s="1">
        <f t="shared" ref="F259:M259" si="39">SUM(F255:F258)</f>
        <v>28</v>
      </c>
      <c r="G259" s="1">
        <f t="shared" si="39"/>
        <v>0</v>
      </c>
      <c r="H259" s="1">
        <f t="shared" si="39"/>
        <v>28</v>
      </c>
      <c r="I259" s="1">
        <f t="shared" si="39"/>
        <v>0</v>
      </c>
      <c r="J259" s="1">
        <f t="shared" si="39"/>
        <v>0</v>
      </c>
      <c r="K259" s="1">
        <f t="shared" si="39"/>
        <v>0</v>
      </c>
      <c r="L259" s="1">
        <f t="shared" si="39"/>
        <v>0</v>
      </c>
      <c r="M259" s="1">
        <f t="shared" si="39"/>
        <v>0</v>
      </c>
    </row>
    <row r="260" spans="1:13" s="16" customFormat="1" ht="9.75" customHeight="1">
      <c r="A260" s="90"/>
      <c r="B260" s="91"/>
      <c r="C260" s="91"/>
      <c r="D260" s="91"/>
      <c r="E260" s="91"/>
      <c r="F260" s="91"/>
      <c r="G260" s="91"/>
      <c r="H260" s="91"/>
      <c r="I260" s="91"/>
      <c r="J260" s="91"/>
      <c r="K260" s="91"/>
      <c r="L260" s="91"/>
      <c r="M260" s="92"/>
    </row>
    <row r="261" spans="1:13" s="16" customFormat="1">
      <c r="A261" s="93" t="s">
        <v>83</v>
      </c>
      <c r="B261" s="75" t="s">
        <v>224</v>
      </c>
      <c r="C261" s="75" t="s">
        <v>32</v>
      </c>
      <c r="D261" s="75" t="s">
        <v>33</v>
      </c>
      <c r="E261" s="8">
        <v>2</v>
      </c>
      <c r="F261" s="8">
        <v>2</v>
      </c>
      <c r="G261" s="8">
        <v>0</v>
      </c>
      <c r="H261" s="8">
        <v>2</v>
      </c>
      <c r="I261" s="8">
        <v>0</v>
      </c>
      <c r="J261" s="8">
        <v>0</v>
      </c>
      <c r="K261" s="8">
        <v>0</v>
      </c>
      <c r="L261" s="8">
        <v>0</v>
      </c>
      <c r="M261" s="7">
        <v>0</v>
      </c>
    </row>
    <row r="262" spans="1:13" s="16" customFormat="1">
      <c r="A262" s="93"/>
      <c r="B262" s="75" t="s">
        <v>225</v>
      </c>
      <c r="C262" s="75" t="s">
        <v>32</v>
      </c>
      <c r="D262" s="75" t="s">
        <v>33</v>
      </c>
      <c r="E262" s="8">
        <f t="shared" ref="E262:E276" si="40">F262+G262</f>
        <v>1</v>
      </c>
      <c r="F262" s="8">
        <v>1</v>
      </c>
      <c r="G262" s="8">
        <v>0</v>
      </c>
      <c r="H262" s="8">
        <v>1</v>
      </c>
      <c r="I262" s="8">
        <v>0</v>
      </c>
      <c r="J262" s="8">
        <v>0</v>
      </c>
      <c r="K262" s="8">
        <v>0</v>
      </c>
      <c r="L262" s="8">
        <v>0</v>
      </c>
      <c r="M262" s="7">
        <v>0</v>
      </c>
    </row>
    <row r="263" spans="1:13" s="16" customFormat="1">
      <c r="A263" s="93"/>
      <c r="B263" s="75" t="s">
        <v>226</v>
      </c>
      <c r="C263" s="75" t="s">
        <v>32</v>
      </c>
      <c r="D263" s="75" t="s">
        <v>33</v>
      </c>
      <c r="E263" s="8">
        <v>4</v>
      </c>
      <c r="F263" s="8">
        <v>4</v>
      </c>
      <c r="G263" s="8">
        <v>0</v>
      </c>
      <c r="H263" s="8">
        <v>4</v>
      </c>
      <c r="I263" s="8">
        <v>0</v>
      </c>
      <c r="J263" s="8">
        <v>0</v>
      </c>
      <c r="K263" s="8">
        <v>0</v>
      </c>
      <c r="L263" s="8">
        <v>0</v>
      </c>
      <c r="M263" s="7">
        <v>0</v>
      </c>
    </row>
    <row r="264" spans="1:13" s="16" customFormat="1">
      <c r="A264" s="93"/>
      <c r="B264" s="75" t="s">
        <v>227</v>
      </c>
      <c r="C264" s="75" t="s">
        <v>32</v>
      </c>
      <c r="D264" s="75" t="s">
        <v>33</v>
      </c>
      <c r="E264" s="8">
        <v>6</v>
      </c>
      <c r="F264" s="8">
        <v>6</v>
      </c>
      <c r="G264" s="8">
        <v>0</v>
      </c>
      <c r="H264" s="8">
        <v>6</v>
      </c>
      <c r="I264" s="8">
        <v>0</v>
      </c>
      <c r="J264" s="8">
        <v>0</v>
      </c>
      <c r="K264" s="8">
        <v>0</v>
      </c>
      <c r="L264" s="8">
        <v>0</v>
      </c>
      <c r="M264" s="7">
        <v>0</v>
      </c>
    </row>
    <row r="265" spans="1:13" s="16" customFormat="1">
      <c r="A265" s="93"/>
      <c r="B265" s="75" t="s">
        <v>228</v>
      </c>
      <c r="C265" s="75" t="s">
        <v>32</v>
      </c>
      <c r="D265" s="75" t="s">
        <v>33</v>
      </c>
      <c r="E265" s="8">
        <f t="shared" si="40"/>
        <v>10</v>
      </c>
      <c r="F265" s="8">
        <v>10</v>
      </c>
      <c r="G265" s="8">
        <v>0</v>
      </c>
      <c r="H265" s="8">
        <v>10</v>
      </c>
      <c r="I265" s="8">
        <v>0</v>
      </c>
      <c r="J265" s="8">
        <v>0</v>
      </c>
      <c r="K265" s="8">
        <v>0</v>
      </c>
      <c r="L265" s="8">
        <v>0</v>
      </c>
      <c r="M265" s="7">
        <v>0</v>
      </c>
    </row>
    <row r="266" spans="1:13" s="16" customFormat="1">
      <c r="A266" s="93"/>
      <c r="B266" s="75" t="s">
        <v>229</v>
      </c>
      <c r="C266" s="75" t="s">
        <v>32</v>
      </c>
      <c r="D266" s="75" t="s">
        <v>33</v>
      </c>
      <c r="E266" s="8">
        <v>4</v>
      </c>
      <c r="F266" s="8">
        <v>4</v>
      </c>
      <c r="G266" s="8">
        <v>0</v>
      </c>
      <c r="H266" s="8">
        <v>4</v>
      </c>
      <c r="I266" s="8">
        <v>0</v>
      </c>
      <c r="J266" s="8">
        <v>0</v>
      </c>
      <c r="K266" s="8">
        <v>0</v>
      </c>
      <c r="L266" s="8">
        <v>0</v>
      </c>
      <c r="M266" s="7">
        <v>0</v>
      </c>
    </row>
    <row r="267" spans="1:13" s="16" customFormat="1">
      <c r="A267" s="93"/>
      <c r="B267" s="75" t="s">
        <v>230</v>
      </c>
      <c r="C267" s="75" t="s">
        <v>32</v>
      </c>
      <c r="D267" s="75" t="s">
        <v>33</v>
      </c>
      <c r="E267" s="8">
        <f t="shared" si="40"/>
        <v>2</v>
      </c>
      <c r="F267" s="8">
        <v>2</v>
      </c>
      <c r="G267" s="8">
        <v>0</v>
      </c>
      <c r="H267" s="8">
        <v>2</v>
      </c>
      <c r="I267" s="8">
        <v>0</v>
      </c>
      <c r="J267" s="8">
        <v>0</v>
      </c>
      <c r="K267" s="8">
        <v>0</v>
      </c>
      <c r="L267" s="8">
        <v>0</v>
      </c>
      <c r="M267" s="7">
        <v>0</v>
      </c>
    </row>
    <row r="268" spans="1:13" s="16" customFormat="1">
      <c r="A268" s="93"/>
      <c r="B268" s="75" t="s">
        <v>231</v>
      </c>
      <c r="C268" s="75" t="s">
        <v>32</v>
      </c>
      <c r="D268" s="75" t="s">
        <v>33</v>
      </c>
      <c r="E268" s="8">
        <f t="shared" si="40"/>
        <v>2</v>
      </c>
      <c r="F268" s="8">
        <v>2</v>
      </c>
      <c r="G268" s="8">
        <v>0</v>
      </c>
      <c r="H268" s="8">
        <v>2</v>
      </c>
      <c r="I268" s="1">
        <v>0</v>
      </c>
      <c r="J268" s="1">
        <v>0</v>
      </c>
      <c r="K268" s="1">
        <v>0</v>
      </c>
      <c r="L268" s="1">
        <v>0</v>
      </c>
      <c r="M268" s="17">
        <v>0</v>
      </c>
    </row>
    <row r="269" spans="1:13" s="16" customFormat="1">
      <c r="A269" s="93"/>
      <c r="B269" s="75" t="s">
        <v>232</v>
      </c>
      <c r="C269" s="75" t="s">
        <v>32</v>
      </c>
      <c r="D269" s="75" t="s">
        <v>33</v>
      </c>
      <c r="E269" s="8">
        <f t="shared" si="40"/>
        <v>2</v>
      </c>
      <c r="F269" s="8">
        <v>2</v>
      </c>
      <c r="G269" s="8">
        <v>0</v>
      </c>
      <c r="H269" s="8">
        <v>2</v>
      </c>
      <c r="I269" s="8">
        <v>0</v>
      </c>
      <c r="J269" s="8">
        <v>0</v>
      </c>
      <c r="K269" s="8">
        <v>0</v>
      </c>
      <c r="L269" s="8">
        <v>0</v>
      </c>
      <c r="M269" s="7">
        <v>0</v>
      </c>
    </row>
    <row r="270" spans="1:13" s="16" customFormat="1">
      <c r="A270" s="93"/>
      <c r="B270" s="75" t="s">
        <v>233</v>
      </c>
      <c r="C270" s="75" t="s">
        <v>32</v>
      </c>
      <c r="D270" s="75" t="s">
        <v>33</v>
      </c>
      <c r="E270" s="8">
        <f t="shared" si="40"/>
        <v>3</v>
      </c>
      <c r="F270" s="8">
        <v>3</v>
      </c>
      <c r="G270" s="8">
        <v>0</v>
      </c>
      <c r="H270" s="8">
        <v>3</v>
      </c>
      <c r="I270" s="8">
        <v>0</v>
      </c>
      <c r="J270" s="8">
        <v>0</v>
      </c>
      <c r="K270" s="8">
        <v>0</v>
      </c>
      <c r="L270" s="8">
        <v>0</v>
      </c>
      <c r="M270" s="7">
        <v>0</v>
      </c>
    </row>
    <row r="271" spans="1:13" s="16" customFormat="1">
      <c r="A271" s="93"/>
      <c r="B271" s="75" t="s">
        <v>234</v>
      </c>
      <c r="C271" s="75" t="s">
        <v>32</v>
      </c>
      <c r="D271" s="75" t="s">
        <v>33</v>
      </c>
      <c r="E271" s="8">
        <f t="shared" si="40"/>
        <v>1</v>
      </c>
      <c r="F271" s="8">
        <v>1</v>
      </c>
      <c r="G271" s="8">
        <v>0</v>
      </c>
      <c r="H271" s="8">
        <v>1</v>
      </c>
      <c r="I271" s="8">
        <v>0</v>
      </c>
      <c r="J271" s="8">
        <v>0</v>
      </c>
      <c r="K271" s="8">
        <v>0</v>
      </c>
      <c r="L271" s="8">
        <v>0</v>
      </c>
      <c r="M271" s="7">
        <v>0</v>
      </c>
    </row>
    <row r="272" spans="1:13" s="16" customFormat="1">
      <c r="A272" s="93"/>
      <c r="B272" s="117" t="s">
        <v>235</v>
      </c>
      <c r="C272" s="75" t="s">
        <v>32</v>
      </c>
      <c r="D272" s="75" t="s">
        <v>33</v>
      </c>
      <c r="E272" s="8">
        <f t="shared" si="40"/>
        <v>4</v>
      </c>
      <c r="F272" s="8">
        <v>4</v>
      </c>
      <c r="G272" s="8">
        <v>0</v>
      </c>
      <c r="H272" s="8">
        <v>4</v>
      </c>
      <c r="I272" s="8">
        <v>0</v>
      </c>
      <c r="J272" s="8">
        <v>0</v>
      </c>
      <c r="K272" s="8">
        <v>0</v>
      </c>
      <c r="L272" s="8">
        <v>0</v>
      </c>
      <c r="M272" s="7">
        <v>0</v>
      </c>
    </row>
    <row r="273" spans="1:13" s="16" customFormat="1" ht="11.25" customHeight="1">
      <c r="A273" s="93"/>
      <c r="B273" s="117" t="s">
        <v>236</v>
      </c>
      <c r="C273" s="75" t="s">
        <v>26</v>
      </c>
      <c r="D273" s="75" t="s">
        <v>40</v>
      </c>
      <c r="E273" s="8">
        <f t="shared" si="40"/>
        <v>1</v>
      </c>
      <c r="F273" s="8">
        <v>1</v>
      </c>
      <c r="G273" s="8">
        <v>0</v>
      </c>
      <c r="H273" s="8">
        <v>1</v>
      </c>
      <c r="I273" s="8">
        <v>0</v>
      </c>
      <c r="J273" s="8">
        <v>0</v>
      </c>
      <c r="K273" s="8">
        <v>0</v>
      </c>
      <c r="L273" s="8">
        <v>0</v>
      </c>
      <c r="M273" s="7">
        <v>0</v>
      </c>
    </row>
    <row r="274" spans="1:13" s="16" customFormat="1">
      <c r="A274" s="93"/>
      <c r="B274" s="117" t="s">
        <v>237</v>
      </c>
      <c r="C274" s="75" t="s">
        <v>32</v>
      </c>
      <c r="D274" s="75" t="s">
        <v>33</v>
      </c>
      <c r="E274" s="8">
        <f t="shared" si="40"/>
        <v>4</v>
      </c>
      <c r="F274" s="8">
        <v>4</v>
      </c>
      <c r="G274" s="8">
        <v>0</v>
      </c>
      <c r="H274" s="8">
        <v>4</v>
      </c>
      <c r="I274" s="8">
        <v>0</v>
      </c>
      <c r="J274" s="8">
        <v>0</v>
      </c>
      <c r="K274" s="8">
        <v>0</v>
      </c>
      <c r="L274" s="8">
        <v>0</v>
      </c>
      <c r="M274" s="7">
        <v>0</v>
      </c>
    </row>
    <row r="275" spans="1:13" s="16" customFormat="1">
      <c r="A275" s="93"/>
      <c r="B275" s="117" t="s">
        <v>238</v>
      </c>
      <c r="C275" s="75" t="s">
        <v>74</v>
      </c>
      <c r="D275" s="75" t="s">
        <v>48</v>
      </c>
      <c r="E275" s="8">
        <f t="shared" si="40"/>
        <v>1</v>
      </c>
      <c r="F275" s="8">
        <v>1</v>
      </c>
      <c r="G275" s="8">
        <v>0</v>
      </c>
      <c r="H275" s="8">
        <v>1</v>
      </c>
      <c r="I275" s="8">
        <v>0</v>
      </c>
      <c r="J275" s="8">
        <v>0</v>
      </c>
      <c r="K275" s="8">
        <v>0</v>
      </c>
      <c r="L275" s="8">
        <v>0</v>
      </c>
      <c r="M275" s="7">
        <v>0</v>
      </c>
    </row>
    <row r="276" spans="1:13" s="16" customFormat="1" ht="21.75" customHeight="1">
      <c r="A276" s="93"/>
      <c r="B276" s="117" t="s">
        <v>239</v>
      </c>
      <c r="C276" s="75" t="s">
        <v>57</v>
      </c>
      <c r="D276" s="75" t="s">
        <v>58</v>
      </c>
      <c r="E276" s="8">
        <f t="shared" si="40"/>
        <v>4</v>
      </c>
      <c r="F276" s="8">
        <v>4</v>
      </c>
      <c r="G276" s="8">
        <v>0</v>
      </c>
      <c r="H276" s="8">
        <v>4</v>
      </c>
      <c r="I276" s="8">
        <v>0</v>
      </c>
      <c r="J276" s="8">
        <v>0</v>
      </c>
      <c r="K276" s="8">
        <v>0</v>
      </c>
      <c r="L276" s="8">
        <v>0</v>
      </c>
      <c r="M276" s="7">
        <v>0</v>
      </c>
    </row>
    <row r="277" spans="1:13" s="16" customFormat="1">
      <c r="A277" s="93"/>
      <c r="B277" s="103" t="s">
        <v>18</v>
      </c>
      <c r="C277" s="103"/>
      <c r="D277" s="103"/>
      <c r="E277" s="1">
        <f>SUM(E261:E276)</f>
        <v>51</v>
      </c>
      <c r="F277" s="1">
        <f t="shared" ref="F277:M277" si="41">SUM(F261:F276)</f>
        <v>51</v>
      </c>
      <c r="G277" s="1">
        <f t="shared" si="41"/>
        <v>0</v>
      </c>
      <c r="H277" s="1">
        <f t="shared" si="41"/>
        <v>51</v>
      </c>
      <c r="I277" s="1">
        <f t="shared" si="41"/>
        <v>0</v>
      </c>
      <c r="J277" s="1">
        <f t="shared" si="41"/>
        <v>0</v>
      </c>
      <c r="K277" s="1">
        <f t="shared" si="41"/>
        <v>0</v>
      </c>
      <c r="L277" s="1">
        <f t="shared" si="41"/>
        <v>0</v>
      </c>
      <c r="M277" s="17">
        <f t="shared" si="41"/>
        <v>0</v>
      </c>
    </row>
    <row r="278" spans="1:13" s="16" customFormat="1" ht="13.5" customHeight="1">
      <c r="A278" s="93"/>
      <c r="B278" s="118"/>
      <c r="C278" s="118"/>
      <c r="D278" s="118"/>
      <c r="E278" s="118"/>
      <c r="F278" s="118"/>
      <c r="G278" s="118"/>
      <c r="H278" s="118"/>
      <c r="I278" s="118"/>
      <c r="J278" s="118"/>
      <c r="K278" s="118"/>
      <c r="L278" s="118"/>
      <c r="M278" s="119"/>
    </row>
    <row r="279" spans="1:13" s="16" customFormat="1">
      <c r="A279" s="120" t="s">
        <v>84</v>
      </c>
      <c r="B279" s="75" t="s">
        <v>240</v>
      </c>
      <c r="C279" s="75" t="s">
        <v>15</v>
      </c>
      <c r="D279" s="75" t="s">
        <v>54</v>
      </c>
      <c r="E279" s="9">
        <f>F279+G279</f>
        <v>3</v>
      </c>
      <c r="F279" s="9">
        <v>3</v>
      </c>
      <c r="G279" s="9">
        <v>0</v>
      </c>
      <c r="H279" s="9">
        <v>3</v>
      </c>
      <c r="I279" s="9">
        <v>0</v>
      </c>
      <c r="J279" s="9">
        <v>0</v>
      </c>
      <c r="K279" s="9">
        <v>0</v>
      </c>
      <c r="L279" s="9">
        <v>0</v>
      </c>
      <c r="M279" s="6">
        <v>0</v>
      </c>
    </row>
    <row r="280" spans="1:13" s="16" customFormat="1">
      <c r="A280" s="120"/>
      <c r="B280" s="75" t="s">
        <v>241</v>
      </c>
      <c r="C280" s="75" t="s">
        <v>15</v>
      </c>
      <c r="D280" s="75" t="s">
        <v>33</v>
      </c>
      <c r="E280" s="9">
        <f t="shared" ref="E280:E286" si="42">F280+G280</f>
        <v>3</v>
      </c>
      <c r="F280" s="9">
        <v>3</v>
      </c>
      <c r="G280" s="9">
        <v>0</v>
      </c>
      <c r="H280" s="9">
        <v>3</v>
      </c>
      <c r="I280" s="9">
        <v>0</v>
      </c>
      <c r="J280" s="9">
        <v>0</v>
      </c>
      <c r="K280" s="9">
        <v>0</v>
      </c>
      <c r="L280" s="9">
        <v>0</v>
      </c>
      <c r="M280" s="6">
        <v>0</v>
      </c>
    </row>
    <row r="281" spans="1:13" s="16" customFormat="1">
      <c r="A281" s="120"/>
      <c r="B281" s="75" t="s">
        <v>242</v>
      </c>
      <c r="C281" s="75" t="s">
        <v>15</v>
      </c>
      <c r="D281" s="75" t="s">
        <v>33</v>
      </c>
      <c r="E281" s="9">
        <f t="shared" si="42"/>
        <v>3</v>
      </c>
      <c r="F281" s="9">
        <v>3</v>
      </c>
      <c r="G281" s="9">
        <v>0</v>
      </c>
      <c r="H281" s="9">
        <v>3</v>
      </c>
      <c r="I281" s="9">
        <v>0</v>
      </c>
      <c r="J281" s="9">
        <v>0</v>
      </c>
      <c r="K281" s="9">
        <v>0</v>
      </c>
      <c r="L281" s="9">
        <v>0</v>
      </c>
      <c r="M281" s="6">
        <v>0</v>
      </c>
    </row>
    <row r="282" spans="1:13" s="16" customFormat="1">
      <c r="A282" s="120"/>
      <c r="B282" s="75" t="s">
        <v>243</v>
      </c>
      <c r="C282" s="75" t="s">
        <v>15</v>
      </c>
      <c r="D282" s="75" t="s">
        <v>33</v>
      </c>
      <c r="E282" s="9">
        <f t="shared" si="42"/>
        <v>3</v>
      </c>
      <c r="F282" s="9">
        <v>3</v>
      </c>
      <c r="G282" s="9">
        <v>0</v>
      </c>
      <c r="H282" s="9">
        <v>3</v>
      </c>
      <c r="I282" s="9">
        <v>0</v>
      </c>
      <c r="J282" s="9">
        <v>0</v>
      </c>
      <c r="K282" s="9">
        <v>0</v>
      </c>
      <c r="L282" s="9">
        <v>0</v>
      </c>
      <c r="M282" s="6">
        <v>0</v>
      </c>
    </row>
    <row r="283" spans="1:13" s="16" customFormat="1">
      <c r="A283" s="120"/>
      <c r="B283" s="75" t="s">
        <v>244</v>
      </c>
      <c r="C283" s="75" t="s">
        <v>15</v>
      </c>
      <c r="D283" s="75" t="s">
        <v>33</v>
      </c>
      <c r="E283" s="9">
        <f t="shared" si="42"/>
        <v>3</v>
      </c>
      <c r="F283" s="9">
        <v>3</v>
      </c>
      <c r="G283" s="9">
        <v>0</v>
      </c>
      <c r="H283" s="9">
        <v>3</v>
      </c>
      <c r="I283" s="9">
        <v>0</v>
      </c>
      <c r="J283" s="9">
        <v>0</v>
      </c>
      <c r="K283" s="9">
        <v>0</v>
      </c>
      <c r="L283" s="9">
        <v>0</v>
      </c>
      <c r="M283" s="6">
        <v>0</v>
      </c>
    </row>
    <row r="284" spans="1:13" s="16" customFormat="1">
      <c r="A284" s="120"/>
      <c r="B284" s="75" t="s">
        <v>245</v>
      </c>
      <c r="C284" s="75" t="s">
        <v>15</v>
      </c>
      <c r="D284" s="75" t="s">
        <v>33</v>
      </c>
      <c r="E284" s="9">
        <f t="shared" si="42"/>
        <v>3</v>
      </c>
      <c r="F284" s="9">
        <v>3</v>
      </c>
      <c r="G284" s="9">
        <v>0</v>
      </c>
      <c r="H284" s="9">
        <v>3</v>
      </c>
      <c r="I284" s="9">
        <v>0</v>
      </c>
      <c r="J284" s="9">
        <v>0</v>
      </c>
      <c r="K284" s="9">
        <v>0</v>
      </c>
      <c r="L284" s="9">
        <v>0</v>
      </c>
      <c r="M284" s="6">
        <v>0</v>
      </c>
    </row>
    <row r="285" spans="1:13" s="16" customFormat="1">
      <c r="A285" s="120"/>
      <c r="B285" s="75" t="s">
        <v>246</v>
      </c>
      <c r="C285" s="75" t="s">
        <v>15</v>
      </c>
      <c r="D285" s="75" t="s">
        <v>33</v>
      </c>
      <c r="E285" s="9">
        <f t="shared" si="42"/>
        <v>3</v>
      </c>
      <c r="F285" s="9">
        <v>3</v>
      </c>
      <c r="G285" s="9">
        <v>0</v>
      </c>
      <c r="H285" s="9">
        <v>3</v>
      </c>
      <c r="I285" s="9">
        <v>0</v>
      </c>
      <c r="J285" s="9">
        <v>0</v>
      </c>
      <c r="K285" s="9">
        <v>0</v>
      </c>
      <c r="L285" s="9">
        <v>0</v>
      </c>
      <c r="M285" s="6">
        <v>0</v>
      </c>
    </row>
    <row r="286" spans="1:13" s="16" customFormat="1">
      <c r="A286" s="120"/>
      <c r="B286" s="75" t="s">
        <v>247</v>
      </c>
      <c r="C286" s="75" t="s">
        <v>15</v>
      </c>
      <c r="D286" s="75" t="s">
        <v>54</v>
      </c>
      <c r="E286" s="9">
        <f t="shared" si="42"/>
        <v>3</v>
      </c>
      <c r="F286" s="9">
        <v>3</v>
      </c>
      <c r="G286" s="9">
        <v>0</v>
      </c>
      <c r="H286" s="9">
        <v>3</v>
      </c>
      <c r="I286" s="9">
        <v>0</v>
      </c>
      <c r="J286" s="9">
        <v>0</v>
      </c>
      <c r="K286" s="9">
        <v>0</v>
      </c>
      <c r="L286" s="9">
        <v>0</v>
      </c>
      <c r="M286" s="6">
        <v>0</v>
      </c>
    </row>
    <row r="287" spans="1:13" s="16" customFormat="1">
      <c r="A287" s="120"/>
      <c r="B287" s="103" t="s">
        <v>18</v>
      </c>
      <c r="C287" s="103"/>
      <c r="D287" s="103"/>
      <c r="E287" s="1">
        <f>SUM(D279:E286)</f>
        <v>24</v>
      </c>
      <c r="F287" s="1">
        <f>SUM(F279:F286)</f>
        <v>24</v>
      </c>
      <c r="G287" s="1">
        <f t="shared" ref="G287:M287" si="43">SUM(G279:G286)</f>
        <v>0</v>
      </c>
      <c r="H287" s="1">
        <f t="shared" si="43"/>
        <v>24</v>
      </c>
      <c r="I287" s="1">
        <f t="shared" si="43"/>
        <v>0</v>
      </c>
      <c r="J287" s="1">
        <f t="shared" si="43"/>
        <v>0</v>
      </c>
      <c r="K287" s="1">
        <f t="shared" si="43"/>
        <v>0</v>
      </c>
      <c r="L287" s="1">
        <f t="shared" si="43"/>
        <v>0</v>
      </c>
      <c r="M287" s="17">
        <f t="shared" si="43"/>
        <v>0</v>
      </c>
    </row>
    <row r="288" spans="1:13" s="16" customFormat="1" ht="21" customHeight="1">
      <c r="A288" s="120"/>
      <c r="B288" s="121"/>
      <c r="C288" s="121"/>
      <c r="D288" s="121"/>
      <c r="E288" s="121"/>
      <c r="F288" s="121"/>
      <c r="G288" s="121"/>
      <c r="H288" s="121"/>
      <c r="I288" s="121"/>
      <c r="J288" s="121"/>
      <c r="K288" s="121"/>
      <c r="L288" s="121"/>
      <c r="M288" s="122"/>
    </row>
    <row r="289" spans="1:13" s="16" customFormat="1">
      <c r="A289" s="93" t="s">
        <v>85</v>
      </c>
      <c r="B289" s="84" t="s">
        <v>130</v>
      </c>
      <c r="C289" s="75" t="s">
        <v>32</v>
      </c>
      <c r="D289" s="75" t="s">
        <v>33</v>
      </c>
      <c r="E289" s="8">
        <f>F289+G289</f>
        <v>20</v>
      </c>
      <c r="F289" s="8">
        <v>20</v>
      </c>
      <c r="G289" s="8">
        <v>0</v>
      </c>
      <c r="H289" s="8">
        <v>20</v>
      </c>
      <c r="I289" s="8">
        <v>0</v>
      </c>
      <c r="J289" s="8">
        <v>0</v>
      </c>
      <c r="K289" s="8">
        <v>0</v>
      </c>
      <c r="L289" s="8">
        <v>0</v>
      </c>
      <c r="M289" s="7">
        <v>0</v>
      </c>
    </row>
    <row r="290" spans="1:13" s="16" customFormat="1">
      <c r="A290" s="93"/>
      <c r="B290" s="108"/>
      <c r="C290" s="75" t="s">
        <v>26</v>
      </c>
      <c r="D290" s="75" t="s">
        <v>40</v>
      </c>
      <c r="E290" s="8">
        <f>F290+G290</f>
        <v>4</v>
      </c>
      <c r="F290" s="8">
        <f>H290+J290+L290</f>
        <v>4</v>
      </c>
      <c r="G290" s="8">
        <v>0</v>
      </c>
      <c r="H290" s="8">
        <v>4</v>
      </c>
      <c r="I290" s="8">
        <v>0</v>
      </c>
      <c r="J290" s="8">
        <v>0</v>
      </c>
      <c r="K290" s="8">
        <v>0</v>
      </c>
      <c r="L290" s="8">
        <v>0</v>
      </c>
      <c r="M290" s="7">
        <v>0</v>
      </c>
    </row>
    <row r="291" spans="1:13" s="16" customFormat="1">
      <c r="A291" s="93"/>
      <c r="B291" s="108"/>
      <c r="C291" s="75" t="s">
        <v>93</v>
      </c>
      <c r="D291" s="75" t="s">
        <v>94</v>
      </c>
      <c r="E291" s="8">
        <f>F291+G291</f>
        <v>1</v>
      </c>
      <c r="F291" s="8">
        <v>1</v>
      </c>
      <c r="G291" s="8">
        <v>0</v>
      </c>
      <c r="H291" s="8">
        <v>1</v>
      </c>
      <c r="I291" s="8">
        <v>0</v>
      </c>
      <c r="J291" s="8">
        <v>0</v>
      </c>
      <c r="K291" s="8">
        <v>0</v>
      </c>
      <c r="L291" s="8">
        <v>0</v>
      </c>
      <c r="M291" s="7">
        <v>0</v>
      </c>
    </row>
    <row r="292" spans="1:13" s="16" customFormat="1">
      <c r="A292" s="93"/>
      <c r="B292" s="108"/>
      <c r="C292" s="75" t="s">
        <v>248</v>
      </c>
      <c r="D292" s="75" t="s">
        <v>52</v>
      </c>
      <c r="E292" s="8">
        <f>F292+G292</f>
        <v>2</v>
      </c>
      <c r="F292" s="8">
        <v>2</v>
      </c>
      <c r="G292" s="8">
        <v>0</v>
      </c>
      <c r="H292" s="8">
        <v>0</v>
      </c>
      <c r="I292" s="8">
        <v>0</v>
      </c>
      <c r="J292" s="8">
        <v>2</v>
      </c>
      <c r="K292" s="8">
        <v>0</v>
      </c>
      <c r="L292" s="8">
        <v>0</v>
      </c>
      <c r="M292" s="7">
        <v>0</v>
      </c>
    </row>
    <row r="293" spans="1:13" s="16" customFormat="1">
      <c r="A293" s="93"/>
      <c r="B293" s="85"/>
      <c r="C293" s="75" t="s">
        <v>50</v>
      </c>
      <c r="D293" s="80" t="s">
        <v>51</v>
      </c>
      <c r="E293" s="8">
        <f>F293+G293</f>
        <v>2</v>
      </c>
      <c r="F293" s="8">
        <v>2</v>
      </c>
      <c r="G293" s="8">
        <v>0</v>
      </c>
      <c r="H293" s="8">
        <v>0</v>
      </c>
      <c r="I293" s="8">
        <v>0</v>
      </c>
      <c r="J293" s="8">
        <v>2</v>
      </c>
      <c r="K293" s="8">
        <v>0</v>
      </c>
      <c r="L293" s="8">
        <v>0</v>
      </c>
      <c r="M293" s="7">
        <v>0</v>
      </c>
    </row>
    <row r="294" spans="1:13" s="16" customFormat="1">
      <c r="A294" s="93"/>
      <c r="B294" s="103" t="s">
        <v>18</v>
      </c>
      <c r="C294" s="103"/>
      <c r="D294" s="103"/>
      <c r="E294" s="1">
        <f>SUM(E289:E293)</f>
        <v>29</v>
      </c>
      <c r="F294" s="1">
        <f t="shared" ref="F294:M294" si="44">SUM(F289:F293)</f>
        <v>29</v>
      </c>
      <c r="G294" s="1">
        <f t="shared" si="44"/>
        <v>0</v>
      </c>
      <c r="H294" s="1">
        <f t="shared" si="44"/>
        <v>25</v>
      </c>
      <c r="I294" s="1">
        <f t="shared" si="44"/>
        <v>0</v>
      </c>
      <c r="J294" s="1">
        <f>SUM(J289:J293)</f>
        <v>4</v>
      </c>
      <c r="K294" s="1">
        <f t="shared" si="44"/>
        <v>0</v>
      </c>
      <c r="L294" s="1">
        <f t="shared" si="44"/>
        <v>0</v>
      </c>
      <c r="M294" s="17">
        <f t="shared" si="44"/>
        <v>0</v>
      </c>
    </row>
    <row r="295" spans="1:13" s="16" customFormat="1" ht="12" customHeight="1">
      <c r="A295" s="90"/>
      <c r="B295" s="91"/>
      <c r="C295" s="91"/>
      <c r="D295" s="91"/>
      <c r="E295" s="91"/>
      <c r="F295" s="91"/>
      <c r="G295" s="91"/>
      <c r="H295" s="91"/>
      <c r="I295" s="91"/>
      <c r="J295" s="91"/>
      <c r="K295" s="91"/>
      <c r="L295" s="91"/>
      <c r="M295" s="92"/>
    </row>
    <row r="296" spans="1:13" s="16" customFormat="1" ht="25.5">
      <c r="A296" s="93" t="s">
        <v>86</v>
      </c>
      <c r="B296" s="75" t="s">
        <v>249</v>
      </c>
      <c r="C296" s="117" t="s">
        <v>57</v>
      </c>
      <c r="D296" s="75" t="s">
        <v>59</v>
      </c>
      <c r="E296" s="8">
        <v>15</v>
      </c>
      <c r="F296" s="8">
        <v>15</v>
      </c>
      <c r="G296" s="8">
        <v>0</v>
      </c>
      <c r="H296" s="9">
        <v>15</v>
      </c>
      <c r="I296" s="9">
        <v>0</v>
      </c>
      <c r="J296" s="9">
        <v>0</v>
      </c>
      <c r="K296" s="9">
        <v>0</v>
      </c>
      <c r="L296" s="9">
        <v>0</v>
      </c>
      <c r="M296" s="6">
        <v>0</v>
      </c>
    </row>
    <row r="297" spans="1:13" s="16" customFormat="1">
      <c r="A297" s="93"/>
      <c r="B297" s="75" t="s">
        <v>249</v>
      </c>
      <c r="C297" s="117" t="s">
        <v>57</v>
      </c>
      <c r="D297" s="75" t="s">
        <v>58</v>
      </c>
      <c r="E297" s="8">
        <v>23</v>
      </c>
      <c r="F297" s="8">
        <v>23</v>
      </c>
      <c r="G297" s="8">
        <v>0</v>
      </c>
      <c r="H297" s="8">
        <v>23</v>
      </c>
      <c r="I297" s="8">
        <v>0</v>
      </c>
      <c r="J297" s="8">
        <v>0</v>
      </c>
      <c r="K297" s="8">
        <v>0</v>
      </c>
      <c r="L297" s="8">
        <v>0</v>
      </c>
      <c r="M297" s="7">
        <v>0</v>
      </c>
    </row>
    <row r="298" spans="1:13" s="16" customFormat="1">
      <c r="A298" s="93"/>
      <c r="B298" s="103" t="s">
        <v>18</v>
      </c>
      <c r="C298" s="103"/>
      <c r="D298" s="103"/>
      <c r="E298" s="1">
        <v>38</v>
      </c>
      <c r="F298" s="1">
        <v>38</v>
      </c>
      <c r="G298" s="1">
        <v>0</v>
      </c>
      <c r="H298" s="1">
        <f>SUM(H296:H297)</f>
        <v>38</v>
      </c>
      <c r="I298" s="1">
        <v>0</v>
      </c>
      <c r="J298" s="1">
        <v>0</v>
      </c>
      <c r="K298" s="1">
        <v>0</v>
      </c>
      <c r="L298" s="1">
        <v>0</v>
      </c>
      <c r="M298" s="17">
        <v>0</v>
      </c>
    </row>
    <row r="299" spans="1:13" s="16" customFormat="1" ht="20.25" customHeight="1">
      <c r="A299" s="90"/>
      <c r="B299" s="91"/>
      <c r="C299" s="91"/>
      <c r="D299" s="91"/>
      <c r="E299" s="91"/>
      <c r="F299" s="91"/>
      <c r="G299" s="91"/>
      <c r="H299" s="91"/>
      <c r="I299" s="91"/>
      <c r="J299" s="91"/>
      <c r="K299" s="91"/>
      <c r="L299" s="91"/>
      <c r="M299" s="92"/>
    </row>
    <row r="300" spans="1:13" s="16" customFormat="1" ht="25.5">
      <c r="A300" s="93" t="s">
        <v>87</v>
      </c>
      <c r="B300" s="84" t="s">
        <v>250</v>
      </c>
      <c r="C300" s="75" t="s">
        <v>12</v>
      </c>
      <c r="D300" s="75" t="s">
        <v>58</v>
      </c>
      <c r="E300" s="8">
        <v>17</v>
      </c>
      <c r="F300" s="8">
        <v>17</v>
      </c>
      <c r="G300" s="9">
        <v>0</v>
      </c>
      <c r="H300" s="9">
        <v>17</v>
      </c>
      <c r="I300" s="8">
        <v>0</v>
      </c>
      <c r="J300" s="8">
        <v>0</v>
      </c>
      <c r="K300" s="8">
        <v>0</v>
      </c>
      <c r="L300" s="8">
        <v>0</v>
      </c>
      <c r="M300" s="7">
        <v>0</v>
      </c>
    </row>
    <row r="301" spans="1:13" s="16" customFormat="1" ht="25.5">
      <c r="A301" s="93"/>
      <c r="B301" s="85"/>
      <c r="C301" s="75" t="s">
        <v>12</v>
      </c>
      <c r="D301" s="75" t="s">
        <v>59</v>
      </c>
      <c r="E301" s="8">
        <f>F301+G301</f>
        <v>8</v>
      </c>
      <c r="F301" s="8">
        <f>H301+J301+L301</f>
        <v>8</v>
      </c>
      <c r="G301" s="9">
        <v>0</v>
      </c>
      <c r="H301" s="9">
        <v>8</v>
      </c>
      <c r="I301" s="8">
        <v>0</v>
      </c>
      <c r="J301" s="8">
        <v>0</v>
      </c>
      <c r="K301" s="8">
        <v>0</v>
      </c>
      <c r="L301" s="8">
        <v>0</v>
      </c>
      <c r="M301" s="7">
        <v>0</v>
      </c>
    </row>
    <row r="302" spans="1:13" s="16" customFormat="1">
      <c r="A302" s="93"/>
      <c r="B302" s="103" t="s">
        <v>18</v>
      </c>
      <c r="C302" s="103"/>
      <c r="D302" s="103"/>
      <c r="E302" s="1">
        <f>F302+G302</f>
        <v>25</v>
      </c>
      <c r="F302" s="1">
        <f>H302+J302+L302</f>
        <v>25</v>
      </c>
      <c r="G302" s="1">
        <v>0</v>
      </c>
      <c r="H302" s="1">
        <f>SUM(H300:H301)</f>
        <v>25</v>
      </c>
      <c r="I302" s="1">
        <v>0</v>
      </c>
      <c r="J302" s="1">
        <v>0</v>
      </c>
      <c r="K302" s="1">
        <v>0</v>
      </c>
      <c r="L302" s="1">
        <v>0</v>
      </c>
      <c r="M302" s="17">
        <v>0</v>
      </c>
    </row>
    <row r="303" spans="1:13" s="16" customFormat="1" ht="12.75" customHeight="1">
      <c r="A303" s="90"/>
      <c r="B303" s="91"/>
      <c r="C303" s="91"/>
      <c r="D303" s="91"/>
      <c r="E303" s="91"/>
      <c r="F303" s="91"/>
      <c r="G303" s="91"/>
      <c r="H303" s="91"/>
      <c r="I303" s="91"/>
      <c r="J303" s="91"/>
      <c r="K303" s="91"/>
      <c r="L303" s="91"/>
      <c r="M303" s="92"/>
    </row>
    <row r="304" spans="1:13" s="16" customFormat="1" ht="26.25">
      <c r="A304" s="93" t="s">
        <v>88</v>
      </c>
      <c r="B304" s="18" t="s">
        <v>251</v>
      </c>
      <c r="C304" s="18" t="s">
        <v>57</v>
      </c>
      <c r="D304" s="18" t="s">
        <v>58</v>
      </c>
      <c r="E304" s="19">
        <v>8</v>
      </c>
      <c r="F304" s="19">
        <v>8</v>
      </c>
      <c r="G304" s="19">
        <v>0</v>
      </c>
      <c r="H304" s="19">
        <v>8</v>
      </c>
      <c r="I304" s="19">
        <v>0</v>
      </c>
      <c r="J304" s="19">
        <v>0</v>
      </c>
      <c r="K304" s="19">
        <v>0</v>
      </c>
      <c r="L304" s="19">
        <v>0</v>
      </c>
      <c r="M304" s="20">
        <v>0</v>
      </c>
    </row>
    <row r="305" spans="1:13" s="16" customFormat="1" ht="26.25">
      <c r="A305" s="93"/>
      <c r="B305" s="18" t="s">
        <v>252</v>
      </c>
      <c r="C305" s="18" t="s">
        <v>57</v>
      </c>
      <c r="D305" s="18" t="s">
        <v>58</v>
      </c>
      <c r="E305" s="19">
        <v>4</v>
      </c>
      <c r="F305" s="19">
        <v>4</v>
      </c>
      <c r="G305" s="19">
        <v>0</v>
      </c>
      <c r="H305" s="19">
        <v>4</v>
      </c>
      <c r="I305" s="19">
        <v>0</v>
      </c>
      <c r="J305" s="19">
        <v>0</v>
      </c>
      <c r="K305" s="19">
        <v>0</v>
      </c>
      <c r="L305" s="19">
        <v>0</v>
      </c>
      <c r="M305" s="20">
        <v>0</v>
      </c>
    </row>
    <row r="306" spans="1:13" s="16" customFormat="1">
      <c r="A306" s="93"/>
      <c r="B306" s="103" t="s">
        <v>18</v>
      </c>
      <c r="C306" s="103"/>
      <c r="D306" s="103"/>
      <c r="E306" s="72">
        <v>12</v>
      </c>
      <c r="F306" s="72">
        <v>12</v>
      </c>
      <c r="G306" s="72">
        <v>0</v>
      </c>
      <c r="H306" s="72">
        <v>12</v>
      </c>
      <c r="I306" s="72">
        <v>0</v>
      </c>
      <c r="J306" s="72">
        <v>0</v>
      </c>
      <c r="K306" s="72">
        <v>0</v>
      </c>
      <c r="L306" s="72">
        <v>0</v>
      </c>
      <c r="M306" s="73">
        <v>0</v>
      </c>
    </row>
    <row r="307" spans="1:13" s="16" customFormat="1" ht="12.75" customHeight="1">
      <c r="A307" s="90"/>
      <c r="B307" s="91"/>
      <c r="C307" s="91"/>
      <c r="D307" s="91"/>
      <c r="E307" s="91"/>
      <c r="F307" s="91"/>
      <c r="G307" s="91"/>
      <c r="H307" s="91"/>
      <c r="I307" s="91"/>
      <c r="J307" s="91"/>
      <c r="K307" s="91"/>
      <c r="L307" s="91"/>
      <c r="M307" s="92"/>
    </row>
    <row r="308" spans="1:13" s="16" customFormat="1">
      <c r="A308" s="93" t="s">
        <v>90</v>
      </c>
      <c r="B308" s="84" t="s">
        <v>106</v>
      </c>
      <c r="C308" s="75" t="s">
        <v>15</v>
      </c>
      <c r="D308" s="75" t="s">
        <v>54</v>
      </c>
      <c r="E308" s="9">
        <f t="shared" ref="E308:E313" si="45">F308+G308</f>
        <v>42</v>
      </c>
      <c r="F308" s="9">
        <v>42</v>
      </c>
      <c r="G308" s="8">
        <v>0</v>
      </c>
      <c r="H308" s="9">
        <v>42</v>
      </c>
      <c r="I308" s="9">
        <v>0</v>
      </c>
      <c r="J308" s="9">
        <v>0</v>
      </c>
      <c r="K308" s="9">
        <v>0</v>
      </c>
      <c r="L308" s="9">
        <v>0</v>
      </c>
      <c r="M308" s="6">
        <v>0</v>
      </c>
    </row>
    <row r="309" spans="1:13" s="16" customFormat="1">
      <c r="A309" s="93"/>
      <c r="B309" s="108"/>
      <c r="C309" s="75" t="s">
        <v>10</v>
      </c>
      <c r="D309" s="75" t="s">
        <v>11</v>
      </c>
      <c r="E309" s="9">
        <f t="shared" si="45"/>
        <v>5</v>
      </c>
      <c r="F309" s="9">
        <v>5</v>
      </c>
      <c r="G309" s="8">
        <v>0</v>
      </c>
      <c r="H309" s="9">
        <v>5</v>
      </c>
      <c r="I309" s="8">
        <v>0</v>
      </c>
      <c r="J309" s="8">
        <v>0</v>
      </c>
      <c r="K309" s="8">
        <v>0</v>
      </c>
      <c r="L309" s="8">
        <v>0</v>
      </c>
      <c r="M309" s="7">
        <v>0</v>
      </c>
    </row>
    <row r="310" spans="1:13" s="16" customFormat="1">
      <c r="A310" s="93"/>
      <c r="B310" s="108"/>
      <c r="C310" s="75" t="s">
        <v>30</v>
      </c>
      <c r="D310" s="75" t="s">
        <v>14</v>
      </c>
      <c r="E310" s="9">
        <f t="shared" si="45"/>
        <v>5</v>
      </c>
      <c r="F310" s="9">
        <v>5</v>
      </c>
      <c r="G310" s="8">
        <v>0</v>
      </c>
      <c r="H310" s="9">
        <v>5</v>
      </c>
      <c r="I310" s="8">
        <v>0</v>
      </c>
      <c r="J310" s="8">
        <v>0</v>
      </c>
      <c r="K310" s="8">
        <v>0</v>
      </c>
      <c r="L310" s="8">
        <v>0</v>
      </c>
      <c r="M310" s="7">
        <v>0</v>
      </c>
    </row>
    <row r="311" spans="1:13" s="16" customFormat="1">
      <c r="A311" s="93"/>
      <c r="B311" s="85"/>
      <c r="C311" s="75" t="s">
        <v>144</v>
      </c>
      <c r="D311" s="75" t="s">
        <v>145</v>
      </c>
      <c r="E311" s="9">
        <f t="shared" si="45"/>
        <v>5</v>
      </c>
      <c r="F311" s="9">
        <v>5</v>
      </c>
      <c r="G311" s="8">
        <v>0</v>
      </c>
      <c r="H311" s="9">
        <v>5</v>
      </c>
      <c r="I311" s="8">
        <v>0</v>
      </c>
      <c r="J311" s="8">
        <v>0</v>
      </c>
      <c r="K311" s="8">
        <v>0</v>
      </c>
      <c r="L311" s="8">
        <v>0</v>
      </c>
      <c r="M311" s="7">
        <v>0</v>
      </c>
    </row>
    <row r="312" spans="1:13" s="16" customFormat="1" ht="25.5">
      <c r="A312" s="93"/>
      <c r="B312" s="75" t="s">
        <v>127</v>
      </c>
      <c r="C312" s="75" t="s">
        <v>99</v>
      </c>
      <c r="D312" s="75" t="s">
        <v>13</v>
      </c>
      <c r="E312" s="9">
        <f t="shared" si="45"/>
        <v>7</v>
      </c>
      <c r="F312" s="8">
        <v>7</v>
      </c>
      <c r="G312" s="8">
        <v>0</v>
      </c>
      <c r="H312" s="8">
        <v>7</v>
      </c>
      <c r="I312" s="8">
        <v>0</v>
      </c>
      <c r="J312" s="8">
        <v>0</v>
      </c>
      <c r="K312" s="8">
        <v>0</v>
      </c>
      <c r="L312" s="8">
        <v>0</v>
      </c>
      <c r="M312" s="7">
        <v>0</v>
      </c>
    </row>
    <row r="313" spans="1:13" s="16" customFormat="1">
      <c r="A313" s="93"/>
      <c r="B313" s="75" t="s">
        <v>253</v>
      </c>
      <c r="C313" s="75" t="s">
        <v>66</v>
      </c>
      <c r="D313" s="75" t="s">
        <v>67</v>
      </c>
      <c r="E313" s="9">
        <f t="shared" si="45"/>
        <v>20</v>
      </c>
      <c r="F313" s="8">
        <v>20</v>
      </c>
      <c r="G313" s="8">
        <v>0</v>
      </c>
      <c r="H313" s="8">
        <v>0</v>
      </c>
      <c r="I313" s="8">
        <v>0</v>
      </c>
      <c r="J313" s="8">
        <v>20</v>
      </c>
      <c r="K313" s="8">
        <v>0</v>
      </c>
      <c r="L313" s="8">
        <v>0</v>
      </c>
      <c r="M313" s="7">
        <v>0</v>
      </c>
    </row>
    <row r="314" spans="1:13" s="16" customFormat="1">
      <c r="A314" s="93"/>
      <c r="B314" s="103" t="s">
        <v>18</v>
      </c>
      <c r="C314" s="103"/>
      <c r="D314" s="103"/>
      <c r="E314" s="72">
        <f>SUM(E308:E313)</f>
        <v>84</v>
      </c>
      <c r="F314" s="72">
        <f t="shared" ref="F314:M314" si="46">SUM(F308:F313)</f>
        <v>84</v>
      </c>
      <c r="G314" s="72">
        <f t="shared" si="46"/>
        <v>0</v>
      </c>
      <c r="H314" s="72">
        <f t="shared" si="46"/>
        <v>64</v>
      </c>
      <c r="I314" s="72">
        <f t="shared" si="46"/>
        <v>0</v>
      </c>
      <c r="J314" s="72">
        <f t="shared" si="46"/>
        <v>20</v>
      </c>
      <c r="K314" s="72">
        <f t="shared" si="46"/>
        <v>0</v>
      </c>
      <c r="L314" s="72">
        <f t="shared" si="46"/>
        <v>0</v>
      </c>
      <c r="M314" s="73">
        <f t="shared" si="46"/>
        <v>0</v>
      </c>
    </row>
    <row r="315" spans="1:13" s="16" customFormat="1" ht="21" customHeight="1">
      <c r="A315" s="90"/>
      <c r="B315" s="91"/>
      <c r="C315" s="91"/>
      <c r="D315" s="91"/>
      <c r="E315" s="91"/>
      <c r="F315" s="91"/>
      <c r="G315" s="91"/>
      <c r="H315" s="91"/>
      <c r="I315" s="91"/>
      <c r="J315" s="91"/>
      <c r="K315" s="91"/>
      <c r="L315" s="91"/>
      <c r="M315" s="92"/>
    </row>
    <row r="316" spans="1:13" s="16" customFormat="1" ht="25.5">
      <c r="A316" s="93" t="s">
        <v>92</v>
      </c>
      <c r="B316" s="75" t="s">
        <v>106</v>
      </c>
      <c r="C316" s="75" t="s">
        <v>63</v>
      </c>
      <c r="D316" s="75" t="s">
        <v>91</v>
      </c>
      <c r="E316" s="8">
        <v>50</v>
      </c>
      <c r="F316" s="8">
        <v>50</v>
      </c>
      <c r="G316" s="8">
        <v>0</v>
      </c>
      <c r="H316" s="8">
        <v>0</v>
      </c>
      <c r="I316" s="8">
        <v>0</v>
      </c>
      <c r="J316" s="8">
        <v>50</v>
      </c>
      <c r="K316" s="8">
        <v>0</v>
      </c>
      <c r="L316" s="8">
        <v>0</v>
      </c>
      <c r="M316" s="7">
        <v>0</v>
      </c>
    </row>
    <row r="317" spans="1:13" s="16" customFormat="1">
      <c r="A317" s="93"/>
      <c r="B317" s="103" t="s">
        <v>18</v>
      </c>
      <c r="C317" s="103"/>
      <c r="D317" s="103"/>
      <c r="E317" s="1">
        <v>50</v>
      </c>
      <c r="F317" s="1">
        <v>50</v>
      </c>
      <c r="G317" s="1">
        <v>0</v>
      </c>
      <c r="H317" s="1">
        <v>0</v>
      </c>
      <c r="I317" s="1">
        <v>0</v>
      </c>
      <c r="J317" s="1">
        <v>50</v>
      </c>
      <c r="K317" s="1">
        <v>0</v>
      </c>
      <c r="L317" s="1">
        <v>0</v>
      </c>
      <c r="M317" s="17">
        <v>0</v>
      </c>
    </row>
    <row r="318" spans="1:13" s="16" customFormat="1" ht="20.25" customHeight="1">
      <c r="A318" s="90"/>
      <c r="B318" s="91"/>
      <c r="C318" s="91"/>
      <c r="D318" s="91"/>
      <c r="E318" s="91"/>
      <c r="F318" s="91"/>
      <c r="G318" s="91"/>
      <c r="H318" s="91"/>
      <c r="I318" s="91"/>
      <c r="J318" s="91"/>
      <c r="K318" s="91"/>
      <c r="L318" s="91"/>
      <c r="M318" s="92"/>
    </row>
    <row r="319" spans="1:13" s="16" customFormat="1">
      <c r="A319" s="93" t="s">
        <v>95</v>
      </c>
      <c r="B319" s="75" t="s">
        <v>254</v>
      </c>
      <c r="C319" s="75" t="s">
        <v>50</v>
      </c>
      <c r="D319" s="75" t="s">
        <v>51</v>
      </c>
      <c r="E319" s="9">
        <v>15</v>
      </c>
      <c r="F319" s="9">
        <v>0</v>
      </c>
      <c r="G319" s="8">
        <v>15</v>
      </c>
      <c r="H319" s="9">
        <v>0</v>
      </c>
      <c r="I319" s="9">
        <v>0</v>
      </c>
      <c r="J319" s="9">
        <v>0</v>
      </c>
      <c r="K319" s="9">
        <v>15</v>
      </c>
      <c r="L319" s="9">
        <v>0</v>
      </c>
      <c r="M319" s="7">
        <v>0</v>
      </c>
    </row>
    <row r="320" spans="1:13" s="16" customFormat="1">
      <c r="A320" s="93"/>
      <c r="B320" s="103" t="s">
        <v>18</v>
      </c>
      <c r="C320" s="103"/>
      <c r="D320" s="103"/>
      <c r="E320" s="72">
        <v>15</v>
      </c>
      <c r="F320" s="72">
        <v>0</v>
      </c>
      <c r="G320" s="72">
        <v>15</v>
      </c>
      <c r="H320" s="72">
        <v>0</v>
      </c>
      <c r="I320" s="72">
        <v>0</v>
      </c>
      <c r="J320" s="72">
        <v>0</v>
      </c>
      <c r="K320" s="72">
        <v>15</v>
      </c>
      <c r="L320" s="72">
        <v>0</v>
      </c>
      <c r="M320" s="73">
        <v>0</v>
      </c>
    </row>
    <row r="321" spans="1:13" s="16" customFormat="1" ht="19.5" customHeight="1">
      <c r="A321" s="90"/>
      <c r="B321" s="91"/>
      <c r="C321" s="91"/>
      <c r="D321" s="91"/>
      <c r="E321" s="91"/>
      <c r="F321" s="91"/>
      <c r="G321" s="91"/>
      <c r="H321" s="91"/>
      <c r="I321" s="91"/>
      <c r="J321" s="91"/>
      <c r="K321" s="91"/>
      <c r="L321" s="91"/>
      <c r="M321" s="92"/>
    </row>
    <row r="322" spans="1:13" s="16" customFormat="1" ht="25.5">
      <c r="A322" s="93" t="s">
        <v>96</v>
      </c>
      <c r="B322" s="75" t="s">
        <v>255</v>
      </c>
      <c r="C322" s="75" t="s">
        <v>50</v>
      </c>
      <c r="D322" s="75" t="s">
        <v>51</v>
      </c>
      <c r="E322" s="8">
        <v>30</v>
      </c>
      <c r="F322" s="8">
        <v>30</v>
      </c>
      <c r="G322" s="8">
        <v>0</v>
      </c>
      <c r="H322" s="8" t="s">
        <v>101</v>
      </c>
      <c r="I322" s="8">
        <v>30</v>
      </c>
      <c r="J322" s="8">
        <v>0</v>
      </c>
      <c r="K322" s="8">
        <v>0</v>
      </c>
      <c r="L322" s="8">
        <v>0</v>
      </c>
      <c r="M322" s="7">
        <v>0</v>
      </c>
    </row>
    <row r="323" spans="1:13" s="16" customFormat="1">
      <c r="A323" s="93"/>
      <c r="B323" s="103" t="s">
        <v>18</v>
      </c>
      <c r="C323" s="103"/>
      <c r="D323" s="103"/>
      <c r="E323" s="1">
        <v>30</v>
      </c>
      <c r="F323" s="1">
        <v>30</v>
      </c>
      <c r="G323" s="1">
        <v>0</v>
      </c>
      <c r="H323" s="1" t="s">
        <v>101</v>
      </c>
      <c r="I323" s="1">
        <v>30</v>
      </c>
      <c r="J323" s="1">
        <v>0</v>
      </c>
      <c r="K323" s="1">
        <v>0</v>
      </c>
      <c r="L323" s="1">
        <v>0</v>
      </c>
      <c r="M323" s="17">
        <v>0</v>
      </c>
    </row>
    <row r="324" spans="1:13" s="16" customFormat="1" ht="21" customHeight="1">
      <c r="A324" s="90"/>
      <c r="B324" s="91"/>
      <c r="C324" s="91"/>
      <c r="D324" s="91"/>
      <c r="E324" s="91"/>
      <c r="F324" s="91"/>
      <c r="G324" s="91"/>
      <c r="H324" s="91"/>
      <c r="I324" s="91"/>
      <c r="J324" s="91"/>
      <c r="K324" s="91"/>
      <c r="L324" s="91"/>
      <c r="M324" s="92"/>
    </row>
    <row r="325" spans="1:13" s="16" customFormat="1">
      <c r="A325" s="93" t="s">
        <v>256</v>
      </c>
      <c r="B325" s="84" t="s">
        <v>262</v>
      </c>
      <c r="C325" s="75" t="s">
        <v>32</v>
      </c>
      <c r="D325" s="75" t="s">
        <v>33</v>
      </c>
      <c r="E325" s="8">
        <v>24</v>
      </c>
      <c r="F325" s="8">
        <v>24</v>
      </c>
      <c r="G325" s="8">
        <f>I325+K325+M325</f>
        <v>0</v>
      </c>
      <c r="H325" s="8">
        <v>24</v>
      </c>
      <c r="I325" s="8">
        <v>0</v>
      </c>
      <c r="J325" s="8">
        <v>0</v>
      </c>
      <c r="K325" s="8">
        <v>0</v>
      </c>
      <c r="L325" s="8">
        <v>0</v>
      </c>
      <c r="M325" s="7">
        <v>0</v>
      </c>
    </row>
    <row r="326" spans="1:13" s="16" customFormat="1">
      <c r="A326" s="93"/>
      <c r="B326" s="108"/>
      <c r="C326" s="75" t="s">
        <v>20</v>
      </c>
      <c r="D326" s="75" t="s">
        <v>97</v>
      </c>
      <c r="E326" s="8">
        <f t="shared" ref="E326:E329" si="47">F326+G326</f>
        <v>1</v>
      </c>
      <c r="F326" s="8">
        <f t="shared" ref="F326:F329" si="48">H326+J326+L326</f>
        <v>1</v>
      </c>
      <c r="G326" s="8">
        <f t="shared" ref="G326:G330" si="49">I326+K326+M326</f>
        <v>0</v>
      </c>
      <c r="H326" s="8">
        <v>1</v>
      </c>
      <c r="I326" s="8">
        <v>0</v>
      </c>
      <c r="J326" s="8">
        <v>0</v>
      </c>
      <c r="K326" s="8">
        <v>0</v>
      </c>
      <c r="L326" s="8">
        <v>0</v>
      </c>
      <c r="M326" s="7">
        <v>0</v>
      </c>
    </row>
    <row r="327" spans="1:13" s="16" customFormat="1">
      <c r="A327" s="93"/>
      <c r="B327" s="108"/>
      <c r="C327" s="75" t="s">
        <v>21</v>
      </c>
      <c r="D327" s="75" t="s">
        <v>41</v>
      </c>
      <c r="E327" s="8">
        <f t="shared" si="47"/>
        <v>2</v>
      </c>
      <c r="F327" s="8">
        <f t="shared" si="48"/>
        <v>2</v>
      </c>
      <c r="G327" s="8">
        <f t="shared" si="49"/>
        <v>0</v>
      </c>
      <c r="H327" s="8">
        <v>2</v>
      </c>
      <c r="I327" s="8">
        <v>0</v>
      </c>
      <c r="J327" s="8">
        <v>0</v>
      </c>
      <c r="K327" s="8">
        <v>0</v>
      </c>
      <c r="L327" s="8">
        <v>0</v>
      </c>
      <c r="M327" s="7">
        <v>0</v>
      </c>
    </row>
    <row r="328" spans="1:13" s="16" customFormat="1" ht="25.5">
      <c r="A328" s="93"/>
      <c r="B328" s="108"/>
      <c r="C328" s="75" t="s">
        <v>57</v>
      </c>
      <c r="D328" s="75" t="s">
        <v>58</v>
      </c>
      <c r="E328" s="8">
        <v>4</v>
      </c>
      <c r="F328" s="8">
        <v>4</v>
      </c>
      <c r="G328" s="8">
        <f t="shared" si="49"/>
        <v>0</v>
      </c>
      <c r="H328" s="8">
        <v>4</v>
      </c>
      <c r="I328" s="8">
        <v>0</v>
      </c>
      <c r="J328" s="8">
        <v>0</v>
      </c>
      <c r="K328" s="8">
        <v>0</v>
      </c>
      <c r="L328" s="8">
        <v>0</v>
      </c>
      <c r="M328" s="7">
        <v>0</v>
      </c>
    </row>
    <row r="329" spans="1:13" s="16" customFormat="1">
      <c r="A329" s="93"/>
      <c r="B329" s="108"/>
      <c r="C329" s="75" t="s">
        <v>65</v>
      </c>
      <c r="D329" s="75" t="s">
        <v>284</v>
      </c>
      <c r="E329" s="8">
        <f t="shared" si="47"/>
        <v>1</v>
      </c>
      <c r="F329" s="8">
        <f t="shared" si="48"/>
        <v>0</v>
      </c>
      <c r="G329" s="8">
        <f t="shared" si="49"/>
        <v>1</v>
      </c>
      <c r="H329" s="8"/>
      <c r="I329" s="8">
        <v>1</v>
      </c>
      <c r="J329" s="8"/>
      <c r="K329" s="8"/>
      <c r="L329" s="8"/>
      <c r="M329" s="7"/>
    </row>
    <row r="330" spans="1:13" s="16" customFormat="1">
      <c r="A330" s="93"/>
      <c r="B330" s="85"/>
      <c r="C330" s="75" t="s">
        <v>37</v>
      </c>
      <c r="D330" s="75" t="s">
        <v>31</v>
      </c>
      <c r="E330" s="8">
        <v>4</v>
      </c>
      <c r="F330" s="8">
        <v>4</v>
      </c>
      <c r="G330" s="8">
        <f t="shared" si="49"/>
        <v>0</v>
      </c>
      <c r="H330" s="8">
        <v>4</v>
      </c>
      <c r="I330" s="8"/>
      <c r="J330" s="8"/>
      <c r="K330" s="8"/>
      <c r="L330" s="8"/>
      <c r="M330" s="7"/>
    </row>
    <row r="331" spans="1:13" s="16" customFormat="1">
      <c r="A331" s="93"/>
      <c r="B331" s="103" t="s">
        <v>18</v>
      </c>
      <c r="C331" s="103"/>
      <c r="D331" s="103"/>
      <c r="E331" s="1">
        <f>SUM(E325:E330)</f>
        <v>36</v>
      </c>
      <c r="F331" s="1">
        <f>SUM(F325:F330)</f>
        <v>35</v>
      </c>
      <c r="G331" s="1">
        <f>SUM(G325:G330)</f>
        <v>1</v>
      </c>
      <c r="H331" s="1">
        <f>SUM(H325:H330)</f>
        <v>35</v>
      </c>
      <c r="I331" s="1">
        <v>1</v>
      </c>
      <c r="J331" s="1">
        <v>0</v>
      </c>
      <c r="K331" s="1">
        <v>0</v>
      </c>
      <c r="L331" s="1">
        <v>0</v>
      </c>
      <c r="M331" s="17">
        <v>0</v>
      </c>
    </row>
    <row r="332" spans="1:13" s="16" customFormat="1">
      <c r="A332" s="94"/>
      <c r="B332" s="95"/>
      <c r="C332" s="95"/>
      <c r="D332" s="95"/>
      <c r="E332" s="95"/>
      <c r="F332" s="95"/>
      <c r="G332" s="95"/>
      <c r="H332" s="95"/>
      <c r="I332" s="95"/>
      <c r="J332" s="95"/>
      <c r="K332" s="95"/>
      <c r="L332" s="95"/>
      <c r="M332" s="96"/>
    </row>
    <row r="333" spans="1:13" s="16" customFormat="1">
      <c r="A333" s="93" t="s">
        <v>257</v>
      </c>
      <c r="B333" s="75" t="s">
        <v>106</v>
      </c>
      <c r="C333" s="75" t="s">
        <v>32</v>
      </c>
      <c r="D333" s="75" t="s">
        <v>33</v>
      </c>
      <c r="E333" s="8">
        <v>20</v>
      </c>
      <c r="F333" s="8">
        <v>20</v>
      </c>
      <c r="G333" s="8">
        <v>0</v>
      </c>
      <c r="H333" s="8">
        <v>20</v>
      </c>
      <c r="I333" s="8">
        <v>0</v>
      </c>
      <c r="J333" s="8">
        <v>0</v>
      </c>
      <c r="K333" s="8">
        <v>0</v>
      </c>
      <c r="L333" s="8">
        <v>0</v>
      </c>
      <c r="M333" s="7">
        <v>0</v>
      </c>
    </row>
    <row r="334" spans="1:13" s="16" customFormat="1">
      <c r="A334" s="93"/>
      <c r="B334" s="103" t="s">
        <v>18</v>
      </c>
      <c r="C334" s="103"/>
      <c r="D334" s="103"/>
      <c r="E334" s="1">
        <v>20</v>
      </c>
      <c r="F334" s="1">
        <v>20</v>
      </c>
      <c r="G334" s="1">
        <v>0</v>
      </c>
      <c r="H334" s="1">
        <v>20</v>
      </c>
      <c r="I334" s="1">
        <v>0</v>
      </c>
      <c r="J334" s="1">
        <v>0</v>
      </c>
      <c r="K334" s="1">
        <v>0</v>
      </c>
      <c r="L334" s="1">
        <v>0</v>
      </c>
      <c r="M334" s="17">
        <v>0</v>
      </c>
    </row>
    <row r="335" spans="1:13" s="16" customFormat="1" ht="15" customHeight="1">
      <c r="A335" s="90"/>
      <c r="B335" s="91"/>
      <c r="C335" s="91"/>
      <c r="D335" s="91"/>
      <c r="E335" s="91"/>
      <c r="F335" s="91"/>
      <c r="G335" s="91"/>
      <c r="H335" s="91"/>
      <c r="I335" s="91"/>
      <c r="J335" s="91"/>
      <c r="K335" s="91"/>
      <c r="L335" s="91"/>
      <c r="M335" s="92"/>
    </row>
    <row r="336" spans="1:13" s="16" customFormat="1" ht="25.5">
      <c r="A336" s="111" t="s">
        <v>258</v>
      </c>
      <c r="B336" s="117" t="s">
        <v>259</v>
      </c>
      <c r="C336" s="75" t="s">
        <v>24</v>
      </c>
      <c r="D336" s="75" t="s">
        <v>62</v>
      </c>
      <c r="E336" s="8">
        <f>F336+G336</f>
        <v>27</v>
      </c>
      <c r="F336" s="8">
        <v>0</v>
      </c>
      <c r="G336" s="8">
        <v>27</v>
      </c>
      <c r="H336" s="8">
        <v>0</v>
      </c>
      <c r="I336" s="8">
        <v>27</v>
      </c>
      <c r="J336" s="8">
        <v>0</v>
      </c>
      <c r="K336" s="8">
        <v>0</v>
      </c>
      <c r="L336" s="8">
        <v>0</v>
      </c>
      <c r="M336" s="7">
        <v>0</v>
      </c>
    </row>
    <row r="337" spans="1:13" s="16" customFormat="1">
      <c r="A337" s="111"/>
      <c r="B337" s="117"/>
      <c r="C337" s="75" t="s">
        <v>26</v>
      </c>
      <c r="D337" s="75" t="s">
        <v>40</v>
      </c>
      <c r="E337" s="8">
        <f t="shared" ref="E337:E346" si="50">F337+G337</f>
        <v>3</v>
      </c>
      <c r="F337" s="8">
        <v>0</v>
      </c>
      <c r="G337" s="8">
        <v>3</v>
      </c>
      <c r="H337" s="8">
        <v>0</v>
      </c>
      <c r="I337" s="8">
        <v>3</v>
      </c>
      <c r="J337" s="8">
        <v>0</v>
      </c>
      <c r="K337" s="8">
        <v>0</v>
      </c>
      <c r="L337" s="8">
        <v>0</v>
      </c>
      <c r="M337" s="7">
        <v>0</v>
      </c>
    </row>
    <row r="338" spans="1:13" s="16" customFormat="1" ht="25.5">
      <c r="A338" s="111"/>
      <c r="B338" s="117"/>
      <c r="C338" s="75" t="s">
        <v>22</v>
      </c>
      <c r="D338" s="75" t="s">
        <v>43</v>
      </c>
      <c r="E338" s="8">
        <f t="shared" si="50"/>
        <v>10</v>
      </c>
      <c r="F338" s="8">
        <v>0</v>
      </c>
      <c r="G338" s="8">
        <v>10</v>
      </c>
      <c r="H338" s="8">
        <v>0</v>
      </c>
      <c r="I338" s="8">
        <v>10</v>
      </c>
      <c r="J338" s="8">
        <v>0</v>
      </c>
      <c r="K338" s="8">
        <v>0</v>
      </c>
      <c r="L338" s="8">
        <v>0</v>
      </c>
      <c r="M338" s="7">
        <v>0</v>
      </c>
    </row>
    <row r="339" spans="1:13" s="16" customFormat="1" ht="25.5">
      <c r="A339" s="111"/>
      <c r="B339" s="117"/>
      <c r="C339" s="75" t="s">
        <v>260</v>
      </c>
      <c r="D339" s="75" t="s">
        <v>261</v>
      </c>
      <c r="E339" s="8">
        <f t="shared" si="50"/>
        <v>5</v>
      </c>
      <c r="F339" s="8">
        <v>0</v>
      </c>
      <c r="G339" s="8">
        <v>5</v>
      </c>
      <c r="H339" s="8">
        <v>0</v>
      </c>
      <c r="I339" s="8">
        <v>5</v>
      </c>
      <c r="J339" s="8">
        <v>0</v>
      </c>
      <c r="K339" s="8">
        <v>0</v>
      </c>
      <c r="L339" s="8">
        <v>0</v>
      </c>
      <c r="M339" s="7">
        <v>0</v>
      </c>
    </row>
    <row r="340" spans="1:13" s="16" customFormat="1">
      <c r="A340" s="111"/>
      <c r="B340" s="117"/>
      <c r="C340" s="75" t="s">
        <v>44</v>
      </c>
      <c r="D340" s="75" t="s">
        <v>98</v>
      </c>
      <c r="E340" s="8">
        <f t="shared" si="50"/>
        <v>1</v>
      </c>
      <c r="F340" s="8">
        <v>0</v>
      </c>
      <c r="G340" s="8">
        <v>1</v>
      </c>
      <c r="H340" s="8">
        <v>0</v>
      </c>
      <c r="I340" s="8">
        <v>1</v>
      </c>
      <c r="J340" s="8">
        <v>0</v>
      </c>
      <c r="K340" s="8">
        <v>0</v>
      </c>
      <c r="L340" s="8">
        <v>0</v>
      </c>
      <c r="M340" s="7">
        <v>0</v>
      </c>
    </row>
    <row r="341" spans="1:13" s="16" customFormat="1">
      <c r="A341" s="111"/>
      <c r="B341" s="117"/>
      <c r="C341" s="75" t="s">
        <v>23</v>
      </c>
      <c r="D341" s="75" t="s">
        <v>46</v>
      </c>
      <c r="E341" s="8">
        <f t="shared" si="50"/>
        <v>1</v>
      </c>
      <c r="F341" s="8">
        <v>0</v>
      </c>
      <c r="G341" s="8">
        <v>1</v>
      </c>
      <c r="H341" s="8">
        <v>0</v>
      </c>
      <c r="I341" s="8">
        <v>1</v>
      </c>
      <c r="J341" s="8">
        <v>0</v>
      </c>
      <c r="K341" s="8">
        <v>0</v>
      </c>
      <c r="L341" s="8">
        <v>0</v>
      </c>
      <c r="M341" s="7">
        <v>0</v>
      </c>
    </row>
    <row r="342" spans="1:13" s="16" customFormat="1">
      <c r="A342" s="111"/>
      <c r="B342" s="117"/>
      <c r="C342" s="75" t="s">
        <v>20</v>
      </c>
      <c r="D342" s="75" t="s">
        <v>97</v>
      </c>
      <c r="E342" s="8">
        <f t="shared" si="50"/>
        <v>4</v>
      </c>
      <c r="F342" s="8">
        <v>0</v>
      </c>
      <c r="G342" s="8">
        <v>4</v>
      </c>
      <c r="H342" s="8">
        <v>0</v>
      </c>
      <c r="I342" s="8">
        <v>4</v>
      </c>
      <c r="J342" s="8">
        <v>0</v>
      </c>
      <c r="K342" s="8">
        <v>0</v>
      </c>
      <c r="L342" s="8">
        <v>0</v>
      </c>
      <c r="M342" s="7">
        <v>0</v>
      </c>
    </row>
    <row r="343" spans="1:13" s="16" customFormat="1">
      <c r="A343" s="111"/>
      <c r="B343" s="117" t="s">
        <v>262</v>
      </c>
      <c r="C343" s="75" t="s">
        <v>32</v>
      </c>
      <c r="D343" s="75" t="s">
        <v>33</v>
      </c>
      <c r="E343" s="8">
        <f t="shared" si="50"/>
        <v>7</v>
      </c>
      <c r="F343" s="8">
        <v>7</v>
      </c>
      <c r="G343" s="8">
        <v>0</v>
      </c>
      <c r="H343" s="8">
        <v>7</v>
      </c>
      <c r="I343" s="8">
        <v>0</v>
      </c>
      <c r="J343" s="8">
        <v>0</v>
      </c>
      <c r="K343" s="8">
        <v>0</v>
      </c>
      <c r="L343" s="8">
        <v>0</v>
      </c>
      <c r="M343" s="7">
        <v>0</v>
      </c>
    </row>
    <row r="344" spans="1:13" s="16" customFormat="1">
      <c r="A344" s="111"/>
      <c r="B344" s="117"/>
      <c r="C344" s="75" t="s">
        <v>26</v>
      </c>
      <c r="D344" s="75" t="s">
        <v>40</v>
      </c>
      <c r="E344" s="8">
        <f t="shared" si="50"/>
        <v>1</v>
      </c>
      <c r="F344" s="8">
        <v>1</v>
      </c>
      <c r="G344" s="8">
        <v>0</v>
      </c>
      <c r="H344" s="8">
        <v>1</v>
      </c>
      <c r="I344" s="8">
        <v>0</v>
      </c>
      <c r="J344" s="8">
        <v>0</v>
      </c>
      <c r="K344" s="8">
        <v>0</v>
      </c>
      <c r="L344" s="8">
        <v>0</v>
      </c>
      <c r="M344" s="7">
        <v>0</v>
      </c>
    </row>
    <row r="345" spans="1:13" s="16" customFormat="1">
      <c r="A345" s="111"/>
      <c r="B345" s="117"/>
      <c r="C345" s="75" t="s">
        <v>263</v>
      </c>
      <c r="D345" s="75" t="s">
        <v>264</v>
      </c>
      <c r="E345" s="8">
        <f t="shared" si="50"/>
        <v>1</v>
      </c>
      <c r="F345" s="8">
        <v>1</v>
      </c>
      <c r="G345" s="8">
        <v>0</v>
      </c>
      <c r="H345" s="8">
        <v>1</v>
      </c>
      <c r="I345" s="8">
        <v>0</v>
      </c>
      <c r="J345" s="8">
        <v>0</v>
      </c>
      <c r="K345" s="8">
        <v>0</v>
      </c>
      <c r="L345" s="8">
        <v>0</v>
      </c>
      <c r="M345" s="7">
        <v>0</v>
      </c>
    </row>
    <row r="346" spans="1:13" s="16" customFormat="1">
      <c r="A346" s="111"/>
      <c r="B346" s="117"/>
      <c r="C346" s="75" t="s">
        <v>38</v>
      </c>
      <c r="D346" s="75" t="s">
        <v>29</v>
      </c>
      <c r="E346" s="8">
        <f t="shared" si="50"/>
        <v>1</v>
      </c>
      <c r="F346" s="8">
        <v>1</v>
      </c>
      <c r="G346" s="8">
        <v>0</v>
      </c>
      <c r="H346" s="8">
        <v>1</v>
      </c>
      <c r="I346" s="8">
        <v>0</v>
      </c>
      <c r="J346" s="8">
        <v>0</v>
      </c>
      <c r="K346" s="8">
        <v>0</v>
      </c>
      <c r="L346" s="8">
        <v>0</v>
      </c>
      <c r="M346" s="7">
        <v>0</v>
      </c>
    </row>
    <row r="347" spans="1:13" s="16" customFormat="1">
      <c r="A347" s="111"/>
      <c r="B347" s="103" t="s">
        <v>18</v>
      </c>
      <c r="C347" s="103"/>
      <c r="D347" s="103"/>
      <c r="E347" s="1">
        <f>SUM(E336:E346)</f>
        <v>61</v>
      </c>
      <c r="F347" s="1">
        <f t="shared" ref="F347:M347" si="51">SUM(F336:F346)</f>
        <v>10</v>
      </c>
      <c r="G347" s="1">
        <f t="shared" si="51"/>
        <v>51</v>
      </c>
      <c r="H347" s="1">
        <f t="shared" si="51"/>
        <v>10</v>
      </c>
      <c r="I347" s="1">
        <f t="shared" si="51"/>
        <v>51</v>
      </c>
      <c r="J347" s="1">
        <f t="shared" si="51"/>
        <v>0</v>
      </c>
      <c r="K347" s="1">
        <f t="shared" si="51"/>
        <v>0</v>
      </c>
      <c r="L347" s="1">
        <f t="shared" si="51"/>
        <v>0</v>
      </c>
      <c r="M347" s="17">
        <f t="shared" si="51"/>
        <v>0</v>
      </c>
    </row>
    <row r="348" spans="1:13" s="16" customFormat="1" ht="19.5" customHeight="1">
      <c r="A348" s="90"/>
      <c r="B348" s="91"/>
      <c r="C348" s="91"/>
      <c r="D348" s="91"/>
      <c r="E348" s="91"/>
      <c r="F348" s="91"/>
      <c r="G348" s="91"/>
      <c r="H348" s="91"/>
      <c r="I348" s="91"/>
      <c r="J348" s="91"/>
      <c r="K348" s="91"/>
      <c r="L348" s="91"/>
      <c r="M348" s="92"/>
    </row>
    <row r="349" spans="1:13" s="16" customFormat="1">
      <c r="A349" s="93" t="s">
        <v>265</v>
      </c>
      <c r="B349" s="75" t="s">
        <v>106</v>
      </c>
      <c r="C349" s="75" t="s">
        <v>32</v>
      </c>
      <c r="D349" s="75" t="s">
        <v>33</v>
      </c>
      <c r="E349" s="8">
        <f>F349+G349</f>
        <v>31</v>
      </c>
      <c r="F349" s="8">
        <f>H349+J349+L349</f>
        <v>31</v>
      </c>
      <c r="G349" s="8">
        <v>0</v>
      </c>
      <c r="H349" s="8">
        <v>31</v>
      </c>
      <c r="I349" s="8">
        <v>0</v>
      </c>
      <c r="J349" s="8">
        <v>0</v>
      </c>
      <c r="K349" s="8">
        <v>0</v>
      </c>
      <c r="L349" s="8">
        <v>0</v>
      </c>
      <c r="M349" s="7">
        <v>0</v>
      </c>
    </row>
    <row r="350" spans="1:13" s="16" customFormat="1">
      <c r="A350" s="93"/>
      <c r="B350" s="75"/>
      <c r="C350" s="75" t="s">
        <v>10</v>
      </c>
      <c r="D350" s="75" t="s">
        <v>11</v>
      </c>
      <c r="E350" s="8">
        <f>F350+G350</f>
        <v>1</v>
      </c>
      <c r="F350" s="8">
        <f>H350+J350+L350</f>
        <v>1</v>
      </c>
      <c r="G350" s="8">
        <v>0</v>
      </c>
      <c r="H350" s="8">
        <v>1</v>
      </c>
      <c r="I350" s="8">
        <v>0</v>
      </c>
      <c r="J350" s="8">
        <v>0</v>
      </c>
      <c r="K350" s="8">
        <v>0</v>
      </c>
      <c r="L350" s="8">
        <v>0</v>
      </c>
      <c r="M350" s="7">
        <v>0</v>
      </c>
    </row>
    <row r="351" spans="1:13" s="16" customFormat="1">
      <c r="A351" s="93"/>
      <c r="B351" s="103" t="s">
        <v>18</v>
      </c>
      <c r="C351" s="103"/>
      <c r="D351" s="103"/>
      <c r="E351" s="1">
        <f t="shared" ref="E351:M351" si="52">SUM(E349:E350)</f>
        <v>32</v>
      </c>
      <c r="F351" s="1">
        <f t="shared" si="52"/>
        <v>32</v>
      </c>
      <c r="G351" s="1">
        <f t="shared" si="52"/>
        <v>0</v>
      </c>
      <c r="H351" s="1">
        <f t="shared" si="52"/>
        <v>32</v>
      </c>
      <c r="I351" s="1">
        <f t="shared" si="52"/>
        <v>0</v>
      </c>
      <c r="J351" s="1">
        <f t="shared" si="52"/>
        <v>0</v>
      </c>
      <c r="K351" s="1">
        <f t="shared" si="52"/>
        <v>0</v>
      </c>
      <c r="L351" s="1">
        <f t="shared" si="52"/>
        <v>0</v>
      </c>
      <c r="M351" s="17">
        <f t="shared" si="52"/>
        <v>0</v>
      </c>
    </row>
    <row r="352" spans="1:13" s="16" customFormat="1" ht="20.25" customHeight="1">
      <c r="A352" s="90"/>
      <c r="B352" s="91"/>
      <c r="C352" s="91"/>
      <c r="D352" s="91"/>
      <c r="E352" s="91"/>
      <c r="F352" s="91"/>
      <c r="G352" s="91"/>
      <c r="H352" s="91"/>
      <c r="I352" s="91"/>
      <c r="J352" s="91"/>
      <c r="K352" s="91"/>
      <c r="L352" s="91"/>
      <c r="M352" s="92"/>
    </row>
    <row r="353" spans="1:13" s="16" customFormat="1" ht="25.5">
      <c r="A353" s="111" t="s">
        <v>266</v>
      </c>
      <c r="B353" s="75" t="s">
        <v>106</v>
      </c>
      <c r="C353" s="75" t="s">
        <v>267</v>
      </c>
      <c r="D353" s="75" t="s">
        <v>268</v>
      </c>
      <c r="E353" s="77">
        <v>2</v>
      </c>
      <c r="F353" s="77" t="s">
        <v>101</v>
      </c>
      <c r="G353" s="1">
        <v>2</v>
      </c>
      <c r="H353" s="77" t="s">
        <v>101</v>
      </c>
      <c r="I353" s="1">
        <v>2</v>
      </c>
      <c r="J353" s="1">
        <f>SUM(J351:J352)</f>
        <v>0</v>
      </c>
      <c r="K353" s="1">
        <f>SUM(K351:K352)</f>
        <v>0</v>
      </c>
      <c r="L353" s="1">
        <f>SUM(L351:L352)</f>
        <v>0</v>
      </c>
      <c r="M353" s="17">
        <f>SUM(M351:M352)</f>
        <v>0</v>
      </c>
    </row>
    <row r="354" spans="1:13" s="16" customFormat="1">
      <c r="A354" s="111"/>
      <c r="B354" s="103" t="s">
        <v>18</v>
      </c>
      <c r="C354" s="103"/>
      <c r="D354" s="103"/>
      <c r="E354" s="76">
        <f>E353</f>
        <v>2</v>
      </c>
      <c r="F354" s="76" t="s">
        <v>101</v>
      </c>
      <c r="G354" s="1">
        <v>2</v>
      </c>
      <c r="H354" s="76" t="s">
        <v>101</v>
      </c>
      <c r="I354" s="1">
        <v>2</v>
      </c>
      <c r="J354" s="1">
        <f>SUM(J351:J353)</f>
        <v>0</v>
      </c>
      <c r="K354" s="1">
        <f>SUM(K351:K353)</f>
        <v>0</v>
      </c>
      <c r="L354" s="1">
        <f>SUM(L351:L353)</f>
        <v>0</v>
      </c>
      <c r="M354" s="17">
        <f>SUM(M351:M353)</f>
        <v>0</v>
      </c>
    </row>
    <row r="355" spans="1:13" s="16" customFormat="1" ht="19.5" customHeight="1">
      <c r="A355" s="97"/>
      <c r="B355" s="98"/>
      <c r="C355" s="98"/>
      <c r="D355" s="98"/>
      <c r="E355" s="98"/>
      <c r="F355" s="98"/>
      <c r="G355" s="98"/>
      <c r="H355" s="98"/>
      <c r="I355" s="98"/>
      <c r="J355" s="98"/>
      <c r="K355" s="98"/>
      <c r="L355" s="98"/>
      <c r="M355" s="99"/>
    </row>
    <row r="356" spans="1:13" s="16" customFormat="1">
      <c r="A356" s="93" t="s">
        <v>269</v>
      </c>
      <c r="B356" s="84" t="s">
        <v>106</v>
      </c>
      <c r="C356" s="75" t="s">
        <v>32</v>
      </c>
      <c r="D356" s="75" t="s">
        <v>33</v>
      </c>
      <c r="E356" s="8">
        <v>8</v>
      </c>
      <c r="F356" s="8">
        <v>8</v>
      </c>
      <c r="G356" s="8">
        <v>0</v>
      </c>
      <c r="H356" s="8">
        <v>8</v>
      </c>
      <c r="I356" s="8">
        <v>0</v>
      </c>
      <c r="J356" s="8">
        <v>0</v>
      </c>
      <c r="K356" s="8">
        <v>0</v>
      </c>
      <c r="L356" s="8">
        <v>0</v>
      </c>
      <c r="M356" s="7">
        <v>0</v>
      </c>
    </row>
    <row r="357" spans="1:13" s="16" customFormat="1">
      <c r="A357" s="93"/>
      <c r="B357" s="108"/>
      <c r="C357" s="75" t="s">
        <v>37</v>
      </c>
      <c r="D357" s="75" t="s">
        <v>11</v>
      </c>
      <c r="E357" s="8">
        <v>2</v>
      </c>
      <c r="F357" s="8">
        <v>2</v>
      </c>
      <c r="G357" s="8">
        <v>0</v>
      </c>
      <c r="H357" s="8">
        <v>2</v>
      </c>
      <c r="I357" s="8">
        <v>0</v>
      </c>
      <c r="J357" s="8">
        <v>0</v>
      </c>
      <c r="K357" s="8">
        <v>0</v>
      </c>
      <c r="L357" s="8">
        <v>0</v>
      </c>
      <c r="M357" s="7">
        <v>0</v>
      </c>
    </row>
    <row r="358" spans="1:13" s="16" customFormat="1">
      <c r="A358" s="93"/>
      <c r="B358" s="108"/>
      <c r="C358" s="75" t="s">
        <v>26</v>
      </c>
      <c r="D358" s="75" t="s">
        <v>40</v>
      </c>
      <c r="E358" s="8">
        <v>3</v>
      </c>
      <c r="F358" s="8">
        <v>3</v>
      </c>
      <c r="G358" s="8">
        <v>0</v>
      </c>
      <c r="H358" s="8">
        <v>3</v>
      </c>
      <c r="I358" s="8">
        <v>0</v>
      </c>
      <c r="J358" s="8">
        <v>0</v>
      </c>
      <c r="K358" s="8">
        <v>0</v>
      </c>
      <c r="L358" s="8">
        <v>0</v>
      </c>
      <c r="M358" s="7">
        <v>0</v>
      </c>
    </row>
    <row r="359" spans="1:13" s="16" customFormat="1">
      <c r="A359" s="93"/>
      <c r="B359" s="85"/>
      <c r="C359" s="75" t="s">
        <v>20</v>
      </c>
      <c r="D359" s="75" t="s">
        <v>97</v>
      </c>
      <c r="E359" s="8">
        <v>3</v>
      </c>
      <c r="F359" s="8">
        <v>3</v>
      </c>
      <c r="G359" s="8">
        <v>0</v>
      </c>
      <c r="H359" s="8">
        <v>3</v>
      </c>
      <c r="I359" s="8">
        <v>0</v>
      </c>
      <c r="J359" s="8">
        <v>0</v>
      </c>
      <c r="K359" s="8">
        <v>0</v>
      </c>
      <c r="L359" s="8">
        <v>0</v>
      </c>
      <c r="M359" s="7">
        <v>0</v>
      </c>
    </row>
    <row r="360" spans="1:13" s="16" customFormat="1">
      <c r="A360" s="93"/>
      <c r="B360" s="103" t="s">
        <v>18</v>
      </c>
      <c r="C360" s="103"/>
      <c r="D360" s="103"/>
      <c r="E360" s="1">
        <f>SUM(E356:E359)</f>
        <v>16</v>
      </c>
      <c r="F360" s="1">
        <f t="shared" ref="F360:M360" si="53">SUM(F356:F359)</f>
        <v>16</v>
      </c>
      <c r="G360" s="1">
        <f t="shared" si="53"/>
        <v>0</v>
      </c>
      <c r="H360" s="1">
        <f t="shared" si="53"/>
        <v>16</v>
      </c>
      <c r="I360" s="1">
        <f t="shared" si="53"/>
        <v>0</v>
      </c>
      <c r="J360" s="1">
        <f t="shared" si="53"/>
        <v>0</v>
      </c>
      <c r="K360" s="1">
        <f t="shared" si="53"/>
        <v>0</v>
      </c>
      <c r="L360" s="1">
        <f t="shared" si="53"/>
        <v>0</v>
      </c>
      <c r="M360" s="17">
        <f t="shared" si="53"/>
        <v>0</v>
      </c>
    </row>
    <row r="361" spans="1:13" s="16" customFormat="1" ht="18.75" customHeight="1">
      <c r="A361" s="94"/>
      <c r="B361" s="95"/>
      <c r="C361" s="95"/>
      <c r="D361" s="95"/>
      <c r="E361" s="95"/>
      <c r="F361" s="95"/>
      <c r="G361" s="95"/>
      <c r="H361" s="95"/>
      <c r="I361" s="95"/>
      <c r="J361" s="95"/>
      <c r="K361" s="95"/>
      <c r="L361" s="95"/>
      <c r="M361" s="96"/>
    </row>
    <row r="362" spans="1:13" s="16" customFormat="1" ht="21.75" customHeight="1">
      <c r="A362" s="104" t="s">
        <v>270</v>
      </c>
      <c r="B362" s="75" t="s">
        <v>271</v>
      </c>
      <c r="C362" s="75" t="s">
        <v>272</v>
      </c>
      <c r="D362" s="75" t="s">
        <v>40</v>
      </c>
      <c r="E362" s="8">
        <f>F362+G362</f>
        <v>3</v>
      </c>
      <c r="F362" s="8">
        <f>H362+J362+L362</f>
        <v>3</v>
      </c>
      <c r="G362" s="8">
        <f>I362+K362+M362</f>
        <v>0</v>
      </c>
      <c r="H362" s="8">
        <v>3</v>
      </c>
      <c r="I362" s="8">
        <v>0</v>
      </c>
      <c r="J362" s="8">
        <v>0</v>
      </c>
      <c r="K362" s="8">
        <v>0</v>
      </c>
      <c r="L362" s="8">
        <v>0</v>
      </c>
      <c r="M362" s="7">
        <v>0</v>
      </c>
    </row>
    <row r="363" spans="1:13" s="16" customFormat="1" ht="27.75" customHeight="1">
      <c r="A363" s="105"/>
      <c r="B363" s="84" t="s">
        <v>273</v>
      </c>
      <c r="C363" s="84" t="s">
        <v>274</v>
      </c>
      <c r="D363" s="75" t="s">
        <v>59</v>
      </c>
      <c r="E363" s="8">
        <f t="shared" ref="E363:E365" si="54">F363+G363</f>
        <v>2</v>
      </c>
      <c r="F363" s="8">
        <f t="shared" ref="F363:F365" si="55">H363+J363+L363</f>
        <v>2</v>
      </c>
      <c r="G363" s="8">
        <f t="shared" ref="G363:G365" si="56">I363+K363+M363</f>
        <v>0</v>
      </c>
      <c r="H363" s="8">
        <v>2</v>
      </c>
      <c r="I363" s="8"/>
      <c r="J363" s="8"/>
      <c r="K363" s="8"/>
      <c r="L363" s="8"/>
      <c r="M363" s="7"/>
    </row>
    <row r="364" spans="1:13" s="16" customFormat="1" ht="27.75" customHeight="1">
      <c r="A364" s="105"/>
      <c r="B364" s="108"/>
      <c r="C364" s="108"/>
      <c r="D364" s="75" t="s">
        <v>285</v>
      </c>
      <c r="E364" s="8">
        <f t="shared" si="54"/>
        <v>2</v>
      </c>
      <c r="F364" s="8">
        <f t="shared" si="55"/>
        <v>2</v>
      </c>
      <c r="G364" s="8">
        <f t="shared" si="56"/>
        <v>0</v>
      </c>
      <c r="H364" s="8">
        <v>2</v>
      </c>
      <c r="I364" s="8"/>
      <c r="J364" s="8"/>
      <c r="K364" s="8"/>
      <c r="L364" s="8"/>
      <c r="M364" s="7"/>
    </row>
    <row r="365" spans="1:13" s="16" customFormat="1">
      <c r="A365" s="105"/>
      <c r="B365" s="85"/>
      <c r="C365" s="85"/>
      <c r="D365" s="75" t="s">
        <v>58</v>
      </c>
      <c r="E365" s="8">
        <f t="shared" si="54"/>
        <v>1</v>
      </c>
      <c r="F365" s="8">
        <f t="shared" si="55"/>
        <v>1</v>
      </c>
      <c r="G365" s="8">
        <f t="shared" si="56"/>
        <v>0</v>
      </c>
      <c r="H365" s="8">
        <v>1</v>
      </c>
      <c r="I365" s="8">
        <v>0</v>
      </c>
      <c r="J365" s="8">
        <v>0</v>
      </c>
      <c r="K365" s="8">
        <v>0</v>
      </c>
      <c r="L365" s="8">
        <v>0</v>
      </c>
      <c r="M365" s="7">
        <v>0</v>
      </c>
    </row>
    <row r="366" spans="1:13" s="16" customFormat="1">
      <c r="A366" s="105"/>
      <c r="B366" s="70" t="s">
        <v>290</v>
      </c>
      <c r="C366" s="70" t="s">
        <v>16</v>
      </c>
      <c r="D366" s="75" t="s">
        <v>17</v>
      </c>
      <c r="E366" s="8">
        <v>8</v>
      </c>
      <c r="F366" s="8">
        <v>8</v>
      </c>
      <c r="G366" s="8"/>
      <c r="H366" s="8">
        <v>8</v>
      </c>
      <c r="I366" s="8"/>
      <c r="J366" s="8"/>
      <c r="K366" s="8"/>
      <c r="L366" s="8"/>
      <c r="M366" s="49"/>
    </row>
    <row r="367" spans="1:13" s="16" customFormat="1">
      <c r="A367" s="106"/>
      <c r="B367" s="103" t="s">
        <v>18</v>
      </c>
      <c r="C367" s="103"/>
      <c r="D367" s="103"/>
      <c r="E367" s="1">
        <v>16</v>
      </c>
      <c r="F367" s="1">
        <v>16</v>
      </c>
      <c r="G367" s="1">
        <f t="shared" ref="G367:M367" si="57">SUM(G362:G365)</f>
        <v>0</v>
      </c>
      <c r="H367" s="1">
        <f>SUM(H362:H366)</f>
        <v>16</v>
      </c>
      <c r="I367" s="1">
        <f t="shared" si="57"/>
        <v>0</v>
      </c>
      <c r="J367" s="1">
        <f t="shared" si="57"/>
        <v>0</v>
      </c>
      <c r="K367" s="1">
        <f t="shared" si="57"/>
        <v>0</v>
      </c>
      <c r="L367" s="1">
        <f t="shared" si="57"/>
        <v>0</v>
      </c>
      <c r="M367" s="1">
        <f t="shared" si="57"/>
        <v>0</v>
      </c>
    </row>
    <row r="368" spans="1:13" s="16" customFormat="1" ht="16.5" customHeight="1">
      <c r="A368" s="94"/>
      <c r="B368" s="95"/>
      <c r="C368" s="95"/>
      <c r="D368" s="95"/>
      <c r="E368" s="95"/>
      <c r="F368" s="95"/>
      <c r="G368" s="95"/>
      <c r="H368" s="95"/>
      <c r="I368" s="95"/>
      <c r="J368" s="95"/>
      <c r="K368" s="95"/>
      <c r="L368" s="95"/>
      <c r="M368" s="96"/>
    </row>
    <row r="369" spans="1:13" s="16" customFormat="1" ht="16.5" customHeight="1">
      <c r="A369" s="94"/>
      <c r="B369" s="95"/>
      <c r="C369" s="95"/>
      <c r="D369" s="95"/>
      <c r="E369" s="95"/>
      <c r="F369" s="95"/>
      <c r="G369" s="95"/>
      <c r="H369" s="95"/>
      <c r="I369" s="95"/>
      <c r="J369" s="95"/>
      <c r="K369" s="95"/>
      <c r="L369" s="95"/>
      <c r="M369" s="96"/>
    </row>
    <row r="370" spans="1:13" s="16" customFormat="1">
      <c r="A370" s="107" t="s">
        <v>49</v>
      </c>
      <c r="B370" s="34" t="s">
        <v>143</v>
      </c>
      <c r="C370" s="34" t="s">
        <v>144</v>
      </c>
      <c r="D370" s="34" t="s">
        <v>94</v>
      </c>
      <c r="E370" s="35">
        <v>15</v>
      </c>
      <c r="F370" s="35">
        <v>15</v>
      </c>
      <c r="G370" s="35">
        <v>0</v>
      </c>
      <c r="H370" s="35">
        <v>15</v>
      </c>
      <c r="I370" s="35">
        <v>0</v>
      </c>
      <c r="J370" s="35">
        <v>0</v>
      </c>
      <c r="K370" s="35">
        <v>0</v>
      </c>
      <c r="L370" s="35">
        <v>0</v>
      </c>
      <c r="M370" s="36">
        <v>0</v>
      </c>
    </row>
    <row r="371" spans="1:13" s="16" customFormat="1">
      <c r="A371" s="107"/>
      <c r="B371" s="89" t="s">
        <v>18</v>
      </c>
      <c r="C371" s="89"/>
      <c r="D371" s="89"/>
      <c r="E371" s="25">
        <v>15</v>
      </c>
      <c r="F371" s="25">
        <f>H371+G371</f>
        <v>15</v>
      </c>
      <c r="G371" s="25">
        <v>0</v>
      </c>
      <c r="H371" s="25">
        <v>15</v>
      </c>
      <c r="I371" s="25">
        <v>0</v>
      </c>
      <c r="J371" s="25">
        <v>0</v>
      </c>
      <c r="K371" s="25">
        <v>0</v>
      </c>
      <c r="L371" s="25">
        <v>0</v>
      </c>
      <c r="M371" s="26">
        <v>0</v>
      </c>
    </row>
    <row r="372" spans="1:13" s="16" customFormat="1" ht="18.75" customHeight="1">
      <c r="A372" s="100"/>
      <c r="B372" s="101"/>
      <c r="C372" s="101"/>
      <c r="D372" s="101"/>
      <c r="E372" s="101"/>
      <c r="F372" s="101"/>
      <c r="G372" s="101"/>
      <c r="H372" s="101"/>
      <c r="I372" s="101"/>
      <c r="J372" s="101"/>
      <c r="K372" s="101"/>
      <c r="L372" s="101"/>
      <c r="M372" s="102"/>
    </row>
    <row r="373" spans="1:13" s="16" customFormat="1">
      <c r="A373" s="114" t="s">
        <v>89</v>
      </c>
      <c r="B373" s="84" t="s">
        <v>106</v>
      </c>
      <c r="C373" s="75" t="s">
        <v>32</v>
      </c>
      <c r="D373" s="75" t="s">
        <v>33</v>
      </c>
      <c r="E373" s="8">
        <f>F373+G373</f>
        <v>5</v>
      </c>
      <c r="F373" s="8">
        <v>5</v>
      </c>
      <c r="G373" s="8">
        <v>0</v>
      </c>
      <c r="H373" s="8">
        <v>5</v>
      </c>
      <c r="I373" s="8">
        <v>0</v>
      </c>
      <c r="J373" s="8">
        <v>0</v>
      </c>
      <c r="K373" s="8">
        <v>0</v>
      </c>
      <c r="L373" s="8">
        <v>0</v>
      </c>
      <c r="M373" s="7">
        <v>0</v>
      </c>
    </row>
    <row r="374" spans="1:13" s="16" customFormat="1">
      <c r="A374" s="115"/>
      <c r="B374" s="85"/>
      <c r="C374" s="75" t="s">
        <v>26</v>
      </c>
      <c r="D374" s="75" t="s">
        <v>40</v>
      </c>
      <c r="E374" s="8">
        <f>F374+G374</f>
        <v>5</v>
      </c>
      <c r="F374" s="8">
        <v>5</v>
      </c>
      <c r="G374" s="8">
        <v>0</v>
      </c>
      <c r="H374" s="8">
        <v>5</v>
      </c>
      <c r="I374" s="8">
        <v>0</v>
      </c>
      <c r="J374" s="8">
        <v>0</v>
      </c>
      <c r="K374" s="8">
        <v>0</v>
      </c>
      <c r="L374" s="8">
        <v>0</v>
      </c>
      <c r="M374" s="7">
        <v>0</v>
      </c>
    </row>
    <row r="375" spans="1:13" s="16" customFormat="1">
      <c r="A375" s="116"/>
      <c r="B375" s="89" t="s">
        <v>18</v>
      </c>
      <c r="C375" s="89"/>
      <c r="D375" s="89"/>
      <c r="E375" s="25">
        <f>SUM(E373:E374)</f>
        <v>10</v>
      </c>
      <c r="F375" s="25">
        <f>SUM(F373:F374)</f>
        <v>10</v>
      </c>
      <c r="G375" s="25">
        <v>0</v>
      </c>
      <c r="H375" s="25">
        <f>SUM(H373:H374)</f>
        <v>10</v>
      </c>
      <c r="I375" s="25">
        <v>0</v>
      </c>
      <c r="J375" s="25">
        <v>0</v>
      </c>
      <c r="K375" s="25">
        <v>0</v>
      </c>
      <c r="L375" s="25">
        <v>0</v>
      </c>
      <c r="M375" s="26">
        <v>0</v>
      </c>
    </row>
    <row r="376" spans="1:13" s="16" customFormat="1" ht="38.25">
      <c r="A376" s="107" t="s">
        <v>298</v>
      </c>
      <c r="B376" s="34" t="s">
        <v>299</v>
      </c>
      <c r="C376" s="34" t="s">
        <v>300</v>
      </c>
      <c r="D376" s="34" t="s">
        <v>301</v>
      </c>
      <c r="E376" s="35">
        <v>15</v>
      </c>
      <c r="F376" s="35">
        <v>15</v>
      </c>
      <c r="G376" s="35">
        <v>0</v>
      </c>
      <c r="H376" s="35" t="s">
        <v>101</v>
      </c>
      <c r="I376" s="35">
        <v>0</v>
      </c>
      <c r="J376" s="35">
        <v>15</v>
      </c>
      <c r="K376" s="35">
        <v>0</v>
      </c>
      <c r="L376" s="35">
        <v>0</v>
      </c>
      <c r="M376" s="36">
        <v>0</v>
      </c>
    </row>
    <row r="377" spans="1:13" s="16" customFormat="1" ht="19.5" customHeight="1">
      <c r="A377" s="107"/>
      <c r="B377" s="89" t="s">
        <v>18</v>
      </c>
      <c r="C377" s="89"/>
      <c r="D377" s="89"/>
      <c r="E377" s="25">
        <v>15</v>
      </c>
      <c r="F377" s="25">
        <v>15</v>
      </c>
      <c r="G377" s="25"/>
      <c r="H377" s="25">
        <v>15</v>
      </c>
      <c r="I377" s="25"/>
      <c r="J377" s="25">
        <v>15</v>
      </c>
      <c r="K377" s="25"/>
      <c r="L377" s="25"/>
      <c r="M377" s="26"/>
    </row>
    <row r="378" spans="1:13" s="16" customFormat="1" ht="13.5" customHeight="1">
      <c r="A378" s="109"/>
      <c r="B378" s="103"/>
      <c r="C378" s="103"/>
      <c r="D378" s="103"/>
      <c r="E378" s="103"/>
      <c r="F378" s="103"/>
      <c r="G378" s="103"/>
      <c r="H378" s="103"/>
      <c r="I378" s="103"/>
      <c r="J378" s="103"/>
      <c r="K378" s="103"/>
      <c r="L378" s="103"/>
      <c r="M378" s="110"/>
    </row>
    <row r="379" spans="1:13" s="44" customFormat="1" thickBot="1">
      <c r="A379" s="112" t="s">
        <v>100</v>
      </c>
      <c r="B379" s="113"/>
      <c r="C379" s="113"/>
      <c r="D379" s="113"/>
      <c r="E379" s="42">
        <f>E16+E25+E33+E50+E59+E66+E71+E82+E89+E96+E100+E115+E122+E127+E140+E187+E199+E207+E226+E239+E253+E259+E277+E287+E294+E298+E302+E306+E314+E317+E320+E323+E331+E334+E347+E351+E354+E360+E367+E371+E375+E377</f>
        <v>1636</v>
      </c>
      <c r="F379" s="42">
        <f>F16+F25+F33+F50+F59+F66+F71+F82+F89+F96+F100+F115+F122+F127+F140+F187+F199+F207+F226+F239+F253+F259+F277+F287+F294+F298+F302+F306+F314+F317+F323+F331+F334+F347+F351+F360+F367+F371+F375+F377</f>
        <v>1430</v>
      </c>
      <c r="G379" s="42">
        <f>G16+G25+G33+G50+G59+G66+G71+G82+G89+G96+G100+G115+G122+G127+G140+G187+G199+G207+G226+G239+G253+G259+G277+G287+G294+G298+G302+G306+G314+G317+G320+G323+G331+G334+G347+G351+G354+G360+G367+G371+G375</f>
        <v>206</v>
      </c>
      <c r="H379" s="42">
        <f>H377+H375+H367+H360+H351+H347+H334+H331+H314+H306+H302+H298+H294+H287+H277+H259+H253+H239+H226+H207+H199+H187+H140+H127+H122+H115+H96+H89+H82+H71+H66+H59+H50+H33+H25+H16</f>
        <v>1236</v>
      </c>
      <c r="I379" s="42">
        <f>I16+I25+I33+I50+I59+I66+I71+I82+I89+I96+I100+I115+I122+I127+I140+I187+I199+I207+I226+I239+I253+I259+I277+I287+I294+I298+I302+I306+I314+I317+I320+I323+I331+I334+I347+I351+I354+I360+I367+I371+I375</f>
        <v>196</v>
      </c>
      <c r="J379" s="42">
        <f>J16+J25+J33+J50+J59+J66+J71+J82+J89+J96+J100+J115+J122+J127+J140+J187+J199+J207+J226+J239+J253+J259+J277+J287+J294+J298+J302+J306+J314+J317+J320+J323+J331+J334+J347+J351+J354+J360+J367+J371+J375+J377</f>
        <v>164</v>
      </c>
      <c r="K379" s="42">
        <f>K16+K25+K33+K50+K59+K66+K71+K82+K89+K96+K100+K115+K122+K127+K140+K187+K199+K207+K226+K239+K253+K259+K277+K287+K294+K298+K302+K306+K314+K317+K320+K323+K331+K334+K347+K351+K354+K360+K367+K371+K375</f>
        <v>40</v>
      </c>
      <c r="L379" s="42">
        <f>L16+L25+L33+L50+L59+L66+L71+L82+L89+L96+L100+L115+L122+L127+L140+L187+L199+L207+L226+L239+L253+L259+L277+L287+L294+L298+L302+L306+L314+L317+L320+L323+L331+L334+L347+L351+L354+L360+L367+L371+L375</f>
        <v>0</v>
      </c>
      <c r="M379" s="43">
        <f>M16+M25+M33+M50+M59+M66+M71+M82+M89+M96+M100+M115+M122+M127+M140+M187+M199+M207+M226+M239+M253+M259+M277+M287+M294+M298+M302+M306+M314+M317+M320+M323+M331+M334+M347+M351+M354+M360+M367+M371+M375</f>
        <v>0</v>
      </c>
    </row>
    <row r="380" spans="1:13" s="16" customFormat="1" ht="14.25" customHeight="1">
      <c r="B380" s="28"/>
      <c r="C380" s="28"/>
      <c r="D380" s="27"/>
      <c r="E380" s="33"/>
    </row>
    <row r="381" spans="1:13" s="16" customFormat="1">
      <c r="B381" s="28"/>
      <c r="C381" s="28"/>
      <c r="D381" s="27"/>
    </row>
    <row r="382" spans="1:13" s="16" customFormat="1">
      <c r="B382" s="28"/>
      <c r="C382" s="28"/>
      <c r="D382" s="27"/>
    </row>
    <row r="383" spans="1:13" s="16" customFormat="1">
      <c r="B383" s="28"/>
      <c r="C383" s="28"/>
      <c r="D383" s="27"/>
    </row>
    <row r="384" spans="1:13" s="16" customFormat="1">
      <c r="B384" s="28"/>
      <c r="C384" s="28"/>
      <c r="D384" s="27"/>
    </row>
    <row r="385" spans="2:4" s="16" customFormat="1">
      <c r="B385" s="28"/>
      <c r="C385" s="28"/>
      <c r="D385" s="27"/>
    </row>
    <row r="386" spans="2:4" s="16" customFormat="1">
      <c r="B386" s="28"/>
      <c r="C386" s="28"/>
      <c r="D386" s="27"/>
    </row>
    <row r="387" spans="2:4" s="16" customFormat="1">
      <c r="B387" s="28"/>
      <c r="C387" s="28"/>
      <c r="D387" s="27"/>
    </row>
    <row r="388" spans="2:4" s="16" customFormat="1">
      <c r="B388" s="28"/>
      <c r="C388" s="28"/>
      <c r="D388" s="27"/>
    </row>
    <row r="389" spans="2:4" s="16" customFormat="1">
      <c r="B389" s="28"/>
      <c r="C389" s="28"/>
      <c r="D389" s="27"/>
    </row>
    <row r="390" spans="2:4" s="16" customFormat="1">
      <c r="B390" s="28"/>
      <c r="C390" s="28"/>
      <c r="D390" s="27"/>
    </row>
    <row r="391" spans="2:4" s="16" customFormat="1">
      <c r="B391" s="28"/>
      <c r="C391" s="28"/>
      <c r="D391" s="27"/>
    </row>
    <row r="392" spans="2:4" s="16" customFormat="1">
      <c r="B392" s="28"/>
      <c r="C392" s="28"/>
      <c r="D392" s="27"/>
    </row>
    <row r="393" spans="2:4" s="16" customFormat="1">
      <c r="B393" s="28"/>
      <c r="C393" s="28"/>
      <c r="D393" s="27"/>
    </row>
    <row r="394" spans="2:4" s="16" customFormat="1">
      <c r="B394" s="28"/>
      <c r="C394" s="28"/>
      <c r="D394" s="27"/>
    </row>
    <row r="395" spans="2:4" s="16" customFormat="1">
      <c r="B395" s="28"/>
      <c r="C395" s="28"/>
      <c r="D395" s="27"/>
    </row>
    <row r="396" spans="2:4" s="16" customFormat="1">
      <c r="B396" s="28"/>
      <c r="C396" s="28"/>
      <c r="D396" s="27"/>
    </row>
    <row r="397" spans="2:4" s="16" customFormat="1">
      <c r="B397" s="28"/>
      <c r="C397" s="28"/>
      <c r="D397" s="27"/>
    </row>
    <row r="398" spans="2:4" s="16" customFormat="1">
      <c r="B398" s="28"/>
      <c r="C398" s="28"/>
      <c r="D398" s="27"/>
    </row>
    <row r="399" spans="2:4" s="16" customFormat="1">
      <c r="B399" s="28"/>
      <c r="C399" s="28"/>
      <c r="D399" s="27"/>
    </row>
    <row r="400" spans="2:4" s="16" customFormat="1">
      <c r="B400" s="28"/>
      <c r="C400" s="28"/>
      <c r="D400" s="27"/>
    </row>
    <row r="401" spans="2:4" s="16" customFormat="1">
      <c r="B401" s="28"/>
      <c r="C401" s="28"/>
      <c r="D401" s="27"/>
    </row>
    <row r="402" spans="2:4" s="16" customFormat="1">
      <c r="B402" s="28"/>
      <c r="C402" s="28"/>
      <c r="D402" s="27"/>
    </row>
    <row r="403" spans="2:4" s="16" customFormat="1">
      <c r="B403" s="28"/>
      <c r="C403" s="28"/>
      <c r="D403" s="27"/>
    </row>
    <row r="404" spans="2:4" s="16" customFormat="1">
      <c r="B404" s="28"/>
      <c r="C404" s="28"/>
      <c r="D404" s="27"/>
    </row>
    <row r="405" spans="2:4" s="16" customFormat="1">
      <c r="B405" s="28"/>
      <c r="C405" s="28"/>
      <c r="D405" s="27"/>
    </row>
    <row r="406" spans="2:4" s="16" customFormat="1">
      <c r="B406" s="28"/>
      <c r="C406" s="28"/>
      <c r="D406" s="27"/>
    </row>
    <row r="407" spans="2:4" s="16" customFormat="1">
      <c r="B407" s="28"/>
      <c r="C407" s="28"/>
      <c r="D407" s="27"/>
    </row>
    <row r="408" spans="2:4" s="16" customFormat="1">
      <c r="B408" s="28"/>
      <c r="C408" s="28"/>
      <c r="D408" s="27"/>
    </row>
    <row r="409" spans="2:4" s="16" customFormat="1">
      <c r="B409" s="28"/>
      <c r="C409" s="28"/>
      <c r="D409" s="27"/>
    </row>
    <row r="410" spans="2:4" s="16" customFormat="1">
      <c r="B410" s="28"/>
      <c r="C410" s="28"/>
      <c r="D410" s="27"/>
    </row>
  </sheetData>
  <mergeCells count="207">
    <mergeCell ref="B209:B210"/>
    <mergeCell ref="H3:M3"/>
    <mergeCell ref="H6:M6"/>
    <mergeCell ref="A9:M9"/>
    <mergeCell ref="A10:A12"/>
    <mergeCell ref="B10:B12"/>
    <mergeCell ref="E10:E12"/>
    <mergeCell ref="F10:G10"/>
    <mergeCell ref="H10:M10"/>
    <mergeCell ref="C11:D12"/>
    <mergeCell ref="F11:F12"/>
    <mergeCell ref="G11:G12"/>
    <mergeCell ref="H11:I11"/>
    <mergeCell ref="J11:K11"/>
    <mergeCell ref="L11:M11"/>
    <mergeCell ref="A13:A16"/>
    <mergeCell ref="B13:B15"/>
    <mergeCell ref="B16:D16"/>
    <mergeCell ref="A18:A25"/>
    <mergeCell ref="B25:D25"/>
    <mergeCell ref="A27:A33"/>
    <mergeCell ref="B27:B31"/>
    <mergeCell ref="B33:D33"/>
    <mergeCell ref="B18:B23"/>
    <mergeCell ref="A34:M34"/>
    <mergeCell ref="A35:A50"/>
    <mergeCell ref="B35:B42"/>
    <mergeCell ref="B48:B49"/>
    <mergeCell ref="B50:D50"/>
    <mergeCell ref="A52:A59"/>
    <mergeCell ref="A61:A66"/>
    <mergeCell ref="B61:B62"/>
    <mergeCell ref="C61:C62"/>
    <mergeCell ref="B66:D66"/>
    <mergeCell ref="B59:D59"/>
    <mergeCell ref="B44:B47"/>
    <mergeCell ref="A67:M67"/>
    <mergeCell ref="A68:A71"/>
    <mergeCell ref="B68:B70"/>
    <mergeCell ref="B71:D71"/>
    <mergeCell ref="A72:M72"/>
    <mergeCell ref="A73:A82"/>
    <mergeCell ref="B82:D82"/>
    <mergeCell ref="A97:M97"/>
    <mergeCell ref="A98:A100"/>
    <mergeCell ref="B100:D100"/>
    <mergeCell ref="A83:M83"/>
    <mergeCell ref="A84:A89"/>
    <mergeCell ref="B89:D89"/>
    <mergeCell ref="A91:A96"/>
    <mergeCell ref="B91:B95"/>
    <mergeCell ref="B96:D96"/>
    <mergeCell ref="A101:M101"/>
    <mergeCell ref="A102:A115"/>
    <mergeCell ref="B115:D115"/>
    <mergeCell ref="A116:M116"/>
    <mergeCell ref="A117:A122"/>
    <mergeCell ref="B119:B120"/>
    <mergeCell ref="B122:D122"/>
    <mergeCell ref="A123:M123"/>
    <mergeCell ref="A124:A127"/>
    <mergeCell ref="B124:B126"/>
    <mergeCell ref="B127:D127"/>
    <mergeCell ref="B102:B103"/>
    <mergeCell ref="B117:B118"/>
    <mergeCell ref="C117:C118"/>
    <mergeCell ref="A128:M128"/>
    <mergeCell ref="A129:A140"/>
    <mergeCell ref="B129:B131"/>
    <mergeCell ref="B132:B135"/>
    <mergeCell ref="B137:B138"/>
    <mergeCell ref="B140:D140"/>
    <mergeCell ref="A141:M141"/>
    <mergeCell ref="A142:A187"/>
    <mergeCell ref="B142:B144"/>
    <mergeCell ref="C142:C143"/>
    <mergeCell ref="C146:C147"/>
    <mergeCell ref="B149:B151"/>
    <mergeCell ref="C149:C150"/>
    <mergeCell ref="B152:B154"/>
    <mergeCell ref="C152:C153"/>
    <mergeCell ref="B155:B157"/>
    <mergeCell ref="C155:C156"/>
    <mergeCell ref="B158:B160"/>
    <mergeCell ref="C158:C159"/>
    <mergeCell ref="B161:B163"/>
    <mergeCell ref="C161:C162"/>
    <mergeCell ref="B164:B166"/>
    <mergeCell ref="C164:C165"/>
    <mergeCell ref="B167:B169"/>
    <mergeCell ref="C167:C168"/>
    <mergeCell ref="B170:B172"/>
    <mergeCell ref="C170:C171"/>
    <mergeCell ref="B173:B175"/>
    <mergeCell ref="C173:C174"/>
    <mergeCell ref="B176:B177"/>
    <mergeCell ref="C176:C177"/>
    <mergeCell ref="B178:B180"/>
    <mergeCell ref="C178:C179"/>
    <mergeCell ref="B181:B182"/>
    <mergeCell ref="C181:C182"/>
    <mergeCell ref="B183:B184"/>
    <mergeCell ref="C183:C184"/>
    <mergeCell ref="B185:B186"/>
    <mergeCell ref="C185:C186"/>
    <mergeCell ref="B187:D187"/>
    <mergeCell ref="A188:M188"/>
    <mergeCell ref="A208:M208"/>
    <mergeCell ref="A189:A199"/>
    <mergeCell ref="B193:B194"/>
    <mergeCell ref="B199:D199"/>
    <mergeCell ref="A200:M200"/>
    <mergeCell ref="A201:A207"/>
    <mergeCell ref="B207:D207"/>
    <mergeCell ref="A227:M227"/>
    <mergeCell ref="A228:A239"/>
    <mergeCell ref="B228:B229"/>
    <mergeCell ref="B230:B231"/>
    <mergeCell ref="B232:B233"/>
    <mergeCell ref="B234:B235"/>
    <mergeCell ref="B236:B237"/>
    <mergeCell ref="B239:D239"/>
    <mergeCell ref="A240:M240"/>
    <mergeCell ref="A241:A253"/>
    <mergeCell ref="B253:D253"/>
    <mergeCell ref="A254:M254"/>
    <mergeCell ref="B259:D259"/>
    <mergeCell ref="A260:M260"/>
    <mergeCell ref="A261:A277"/>
    <mergeCell ref="B272:B273"/>
    <mergeCell ref="B274:B276"/>
    <mergeCell ref="B277:D277"/>
    <mergeCell ref="A255:A259"/>
    <mergeCell ref="A278:M278"/>
    <mergeCell ref="A279:A287"/>
    <mergeCell ref="B287:D287"/>
    <mergeCell ref="A288:M288"/>
    <mergeCell ref="A289:A294"/>
    <mergeCell ref="B294:D294"/>
    <mergeCell ref="A295:M295"/>
    <mergeCell ref="B289:B293"/>
    <mergeCell ref="A296:A298"/>
    <mergeCell ref="C296:C297"/>
    <mergeCell ref="B298:D298"/>
    <mergeCell ref="A299:M299"/>
    <mergeCell ref="A300:A302"/>
    <mergeCell ref="B300:B301"/>
    <mergeCell ref="B302:D302"/>
    <mergeCell ref="A303:M303"/>
    <mergeCell ref="A304:A306"/>
    <mergeCell ref="B306:D306"/>
    <mergeCell ref="A307:M307"/>
    <mergeCell ref="A308:A314"/>
    <mergeCell ref="B308:B311"/>
    <mergeCell ref="B314:D314"/>
    <mergeCell ref="A315:M315"/>
    <mergeCell ref="A316:A317"/>
    <mergeCell ref="B317:D317"/>
    <mergeCell ref="A318:M318"/>
    <mergeCell ref="A319:A320"/>
    <mergeCell ref="B320:D320"/>
    <mergeCell ref="A321:M321"/>
    <mergeCell ref="A322:A323"/>
    <mergeCell ref="B323:D323"/>
    <mergeCell ref="B334:D334"/>
    <mergeCell ref="A335:M335"/>
    <mergeCell ref="A378:M378"/>
    <mergeCell ref="B351:D351"/>
    <mergeCell ref="A352:M352"/>
    <mergeCell ref="A353:A354"/>
    <mergeCell ref="B354:D354"/>
    <mergeCell ref="A379:D379"/>
    <mergeCell ref="A373:A375"/>
    <mergeCell ref="B375:D375"/>
    <mergeCell ref="A356:A360"/>
    <mergeCell ref="B356:B359"/>
    <mergeCell ref="A369:M369"/>
    <mergeCell ref="A376:A377"/>
    <mergeCell ref="B377:D377"/>
    <mergeCell ref="A336:A347"/>
    <mergeCell ref="B336:B342"/>
    <mergeCell ref="B343:B346"/>
    <mergeCell ref="B347:D347"/>
    <mergeCell ref="B211:B212"/>
    <mergeCell ref="C211:C212"/>
    <mergeCell ref="A209:A226"/>
    <mergeCell ref="B373:B374"/>
    <mergeCell ref="B226:D226"/>
    <mergeCell ref="B371:D371"/>
    <mergeCell ref="A348:M348"/>
    <mergeCell ref="A349:A351"/>
    <mergeCell ref="A332:M332"/>
    <mergeCell ref="A355:M355"/>
    <mergeCell ref="A361:M361"/>
    <mergeCell ref="A368:M368"/>
    <mergeCell ref="A372:M372"/>
    <mergeCell ref="B360:D360"/>
    <mergeCell ref="A362:A367"/>
    <mergeCell ref="B367:D367"/>
    <mergeCell ref="A370:A371"/>
    <mergeCell ref="B363:B365"/>
    <mergeCell ref="C363:C365"/>
    <mergeCell ref="A324:M324"/>
    <mergeCell ref="A325:A331"/>
    <mergeCell ref="B331:D331"/>
    <mergeCell ref="B325:B330"/>
    <mergeCell ref="A333:A334"/>
  </mergeCells>
  <pageMargins left="0.19" right="0.3" top="0.35433070866141736" bottom="0.35433070866141736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ДС при АПП</vt:lpstr>
      <vt:lpstr>'ДС при АПП'!Заголовки_для_печати</vt:lpstr>
      <vt:lpstr>'ДС при АПП'!Область_печати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2019-10-01T09:09:19Z</dcterms:modified>
</cp:coreProperties>
</file>