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660" yWindow="-315" windowWidth="29040" windowHeight="12585"/>
  </bookViews>
  <sheets>
    <sheet name="КС" sheetId="1" r:id="rId1"/>
  </sheets>
  <definedNames>
    <definedName name="_xlnm.Print_Titles" localSheetId="0">КС!$10:$12</definedName>
    <definedName name="_xlnm.Print_Area" localSheetId="0">КС!$A$1:$M$724</definedName>
  </definedNames>
  <calcPr calcId="125725"/>
</workbook>
</file>

<file path=xl/calcChain.xml><?xml version="1.0" encoding="utf-8"?>
<calcChain xmlns="http://schemas.openxmlformats.org/spreadsheetml/2006/main">
  <c r="E501" i="1"/>
  <c r="E502"/>
  <c r="E503"/>
  <c r="E504"/>
  <c r="E505"/>
  <c r="E507"/>
  <c r="E508"/>
  <c r="E509"/>
  <c r="E510"/>
  <c r="E500"/>
  <c r="F501"/>
  <c r="G501"/>
  <c r="F502"/>
  <c r="G502"/>
  <c r="F503"/>
  <c r="G503"/>
  <c r="F504"/>
  <c r="G504"/>
  <c r="F505"/>
  <c r="G505"/>
  <c r="G506"/>
  <c r="F507"/>
  <c r="G507"/>
  <c r="F508"/>
  <c r="G508"/>
  <c r="F509"/>
  <c r="G509"/>
  <c r="F510"/>
  <c r="G510"/>
  <c r="G500"/>
  <c r="F500"/>
  <c r="H323"/>
  <c r="G44"/>
  <c r="E44" s="1"/>
  <c r="H656"/>
  <c r="I656"/>
  <c r="J656"/>
  <c r="K656"/>
  <c r="L656"/>
  <c r="M656"/>
  <c r="F630"/>
  <c r="G630"/>
  <c r="F631"/>
  <c r="G631"/>
  <c r="F632"/>
  <c r="G632"/>
  <c r="F633"/>
  <c r="G633"/>
  <c r="F634"/>
  <c r="G634"/>
  <c r="F635"/>
  <c r="G635"/>
  <c r="F636"/>
  <c r="G636"/>
  <c r="F637"/>
  <c r="G637"/>
  <c r="F638"/>
  <c r="G638"/>
  <c r="F639"/>
  <c r="G639"/>
  <c r="F640"/>
  <c r="G640"/>
  <c r="F641"/>
  <c r="G641"/>
  <c r="F642"/>
  <c r="G642"/>
  <c r="F643"/>
  <c r="G643"/>
  <c r="F644"/>
  <c r="G644"/>
  <c r="F645"/>
  <c r="G645"/>
  <c r="F646"/>
  <c r="G646"/>
  <c r="F647"/>
  <c r="G647"/>
  <c r="F648"/>
  <c r="G648"/>
  <c r="F649"/>
  <c r="G649"/>
  <c r="F650"/>
  <c r="G650"/>
  <c r="F651"/>
  <c r="G651"/>
  <c r="F652"/>
  <c r="G652"/>
  <c r="F653"/>
  <c r="G653"/>
  <c r="F654"/>
  <c r="G654"/>
  <c r="F655"/>
  <c r="G655"/>
  <c r="F629"/>
  <c r="F263"/>
  <c r="G263"/>
  <c r="E653" l="1"/>
  <c r="E633"/>
  <c r="F656"/>
  <c r="E645"/>
  <c r="E635"/>
  <c r="E263"/>
  <c r="E655"/>
  <c r="E654"/>
  <c r="E652"/>
  <c r="E651"/>
  <c r="E650"/>
  <c r="E649"/>
  <c r="E648"/>
  <c r="E647"/>
  <c r="E646"/>
  <c r="E644"/>
  <c r="E643"/>
  <c r="E642"/>
  <c r="E641"/>
  <c r="E640"/>
  <c r="E639"/>
  <c r="E638"/>
  <c r="E637"/>
  <c r="E636"/>
  <c r="E634"/>
  <c r="E632"/>
  <c r="E631"/>
  <c r="E630"/>
  <c r="G267"/>
  <c r="F267"/>
  <c r="F264"/>
  <c r="G264"/>
  <c r="F265"/>
  <c r="G265"/>
  <c r="F266"/>
  <c r="G266"/>
  <c r="F268"/>
  <c r="G268"/>
  <c r="F269"/>
  <c r="G269"/>
  <c r="F270"/>
  <c r="G270"/>
  <c r="F271"/>
  <c r="G271"/>
  <c r="F272"/>
  <c r="G272"/>
  <c r="F273"/>
  <c r="G273"/>
  <c r="G262"/>
  <c r="F262"/>
  <c r="F14"/>
  <c r="G14"/>
  <c r="F15"/>
  <c r="G15"/>
  <c r="F16"/>
  <c r="G16"/>
  <c r="F17"/>
  <c r="G17"/>
  <c r="F18"/>
  <c r="G18"/>
  <c r="F19"/>
  <c r="G19"/>
  <c r="F20"/>
  <c r="G20"/>
  <c r="F21"/>
  <c r="G21"/>
  <c r="G22"/>
  <c r="E22" s="1"/>
  <c r="F23"/>
  <c r="G23"/>
  <c r="F24"/>
  <c r="G24"/>
  <c r="G25"/>
  <c r="E25" s="1"/>
  <c r="F26"/>
  <c r="G26"/>
  <c r="F27"/>
  <c r="G27"/>
  <c r="F28"/>
  <c r="G28"/>
  <c r="F29"/>
  <c r="G29"/>
  <c r="F30"/>
  <c r="G30"/>
  <c r="G31"/>
  <c r="E31" s="1"/>
  <c r="G32"/>
  <c r="E32" s="1"/>
  <c r="F33"/>
  <c r="G33"/>
  <c r="F34"/>
  <c r="G34"/>
  <c r="G35"/>
  <c r="E35" s="1"/>
  <c r="F36"/>
  <c r="G36"/>
  <c r="G37"/>
  <c r="E37" s="1"/>
  <c r="G38"/>
  <c r="E38" s="1"/>
  <c r="F39"/>
  <c r="G39"/>
  <c r="F40"/>
  <c r="G40"/>
  <c r="F41"/>
  <c r="G41"/>
  <c r="F42"/>
  <c r="E42" s="1"/>
  <c r="F43"/>
  <c r="G43"/>
  <c r="F45"/>
  <c r="G45"/>
  <c r="F46"/>
  <c r="G46"/>
  <c r="F47"/>
  <c r="G47"/>
  <c r="F48"/>
  <c r="G48"/>
  <c r="F49"/>
  <c r="G49"/>
  <c r="F50"/>
  <c r="G50"/>
  <c r="F51"/>
  <c r="G51"/>
  <c r="F52"/>
  <c r="G52"/>
  <c r="F53"/>
  <c r="G53"/>
  <c r="F54"/>
  <c r="G54"/>
  <c r="H55"/>
  <c r="I55"/>
  <c r="J55"/>
  <c r="K55"/>
  <c r="L55"/>
  <c r="M55"/>
  <c r="F58"/>
  <c r="G58"/>
  <c r="F59"/>
  <c r="G59"/>
  <c r="F60"/>
  <c r="G60"/>
  <c r="F61"/>
  <c r="G61"/>
  <c r="F62"/>
  <c r="G62"/>
  <c r="F63"/>
  <c r="G63"/>
  <c r="F64"/>
  <c r="G64"/>
  <c r="F65"/>
  <c r="G65"/>
  <c r="F66"/>
  <c r="G66"/>
  <c r="F67"/>
  <c r="G67"/>
  <c r="F68"/>
  <c r="G68"/>
  <c r="F69"/>
  <c r="G69"/>
  <c r="F70"/>
  <c r="G70"/>
  <c r="F71"/>
  <c r="G71"/>
  <c r="F72"/>
  <c r="G72"/>
  <c r="F73"/>
  <c r="G73"/>
  <c r="F74"/>
  <c r="G74"/>
  <c r="F75"/>
  <c r="G75"/>
  <c r="F76"/>
  <c r="G76"/>
  <c r="F77"/>
  <c r="G77"/>
  <c r="F78"/>
  <c r="G78"/>
  <c r="F79"/>
  <c r="G79"/>
  <c r="F80"/>
  <c r="G80"/>
  <c r="F81"/>
  <c r="G81"/>
  <c r="F82"/>
  <c r="G82"/>
  <c r="F83"/>
  <c r="G83"/>
  <c r="F84"/>
  <c r="G84"/>
  <c r="H85"/>
  <c r="I85"/>
  <c r="J85"/>
  <c r="K85"/>
  <c r="L85"/>
  <c r="M85"/>
  <c r="G88"/>
  <c r="H88"/>
  <c r="F88" s="1"/>
  <c r="F89"/>
  <c r="G89"/>
  <c r="F90"/>
  <c r="G90"/>
  <c r="G91"/>
  <c r="H91"/>
  <c r="F91" s="1"/>
  <c r="F92"/>
  <c r="G92"/>
  <c r="F93"/>
  <c r="G93"/>
  <c r="F94"/>
  <c r="G94"/>
  <c r="G95"/>
  <c r="H95"/>
  <c r="F95" s="1"/>
  <c r="F96"/>
  <c r="G96"/>
  <c r="F97"/>
  <c r="G97"/>
  <c r="G98"/>
  <c r="H98"/>
  <c r="F98" s="1"/>
  <c r="F99"/>
  <c r="G99"/>
  <c r="F100"/>
  <c r="G100"/>
  <c r="F101"/>
  <c r="G101"/>
  <c r="F102"/>
  <c r="G102"/>
  <c r="G103"/>
  <c r="H103"/>
  <c r="F103" s="1"/>
  <c r="F104"/>
  <c r="G104"/>
  <c r="F105"/>
  <c r="G105"/>
  <c r="F106"/>
  <c r="G106"/>
  <c r="F107"/>
  <c r="G107"/>
  <c r="F108"/>
  <c r="G108"/>
  <c r="G109"/>
  <c r="H109"/>
  <c r="F109" s="1"/>
  <c r="F110"/>
  <c r="G110"/>
  <c r="F111"/>
  <c r="G111"/>
  <c r="I112"/>
  <c r="J112"/>
  <c r="K112"/>
  <c r="L112"/>
  <c r="M112"/>
  <c r="F114"/>
  <c r="G114"/>
  <c r="F115"/>
  <c r="G115"/>
  <c r="F116"/>
  <c r="G116"/>
  <c r="F117"/>
  <c r="G117"/>
  <c r="F118"/>
  <c r="G118"/>
  <c r="F119"/>
  <c r="G119"/>
  <c r="F120"/>
  <c r="G120"/>
  <c r="F121"/>
  <c r="G121"/>
  <c r="F122"/>
  <c r="G122"/>
  <c r="F123"/>
  <c r="G123"/>
  <c r="F124"/>
  <c r="G124"/>
  <c r="F125"/>
  <c r="G125"/>
  <c r="F126"/>
  <c r="G126"/>
  <c r="F127"/>
  <c r="G127"/>
  <c r="F128"/>
  <c r="G128"/>
  <c r="F129"/>
  <c r="G129"/>
  <c r="F130"/>
  <c r="G130"/>
  <c r="F131"/>
  <c r="G131"/>
  <c r="F132"/>
  <c r="G132"/>
  <c r="F133"/>
  <c r="G133"/>
  <c r="F134"/>
  <c r="G134"/>
  <c r="F135"/>
  <c r="G135"/>
  <c r="F136"/>
  <c r="G136"/>
  <c r="H137"/>
  <c r="I137"/>
  <c r="J137"/>
  <c r="K137"/>
  <c r="L137"/>
  <c r="M137"/>
  <c r="F139"/>
  <c r="G139"/>
  <c r="F140"/>
  <c r="G140"/>
  <c r="F141"/>
  <c r="G141"/>
  <c r="F142"/>
  <c r="G142"/>
  <c r="F143"/>
  <c r="G143"/>
  <c r="F144"/>
  <c r="G144"/>
  <c r="F145"/>
  <c r="G145"/>
  <c r="F146"/>
  <c r="G146"/>
  <c r="F147"/>
  <c r="G147"/>
  <c r="H148"/>
  <c r="I148"/>
  <c r="J148"/>
  <c r="K148"/>
  <c r="L148"/>
  <c r="M148"/>
  <c r="G150"/>
  <c r="E150" s="1"/>
  <c r="F151"/>
  <c r="G151"/>
  <c r="F152"/>
  <c r="G152"/>
  <c r="F153"/>
  <c r="G153"/>
  <c r="F154"/>
  <c r="G154"/>
  <c r="F155"/>
  <c r="G155"/>
  <c r="F156"/>
  <c r="G156"/>
  <c r="F157"/>
  <c r="G157"/>
  <c r="F158"/>
  <c r="G158"/>
  <c r="F160"/>
  <c r="G160"/>
  <c r="G161"/>
  <c r="F162"/>
  <c r="G162"/>
  <c r="F163"/>
  <c r="G163"/>
  <c r="F164"/>
  <c r="G164"/>
  <c r="F165"/>
  <c r="G165"/>
  <c r="F166"/>
  <c r="G166"/>
  <c r="F167"/>
  <c r="G167"/>
  <c r="F169"/>
  <c r="G169"/>
  <c r="F170"/>
  <c r="G170"/>
  <c r="F171"/>
  <c r="G171"/>
  <c r="G172"/>
  <c r="F173"/>
  <c r="G173"/>
  <c r="F174"/>
  <c r="G174"/>
  <c r="F175"/>
  <c r="G175"/>
  <c r="F176"/>
  <c r="G176"/>
  <c r="F177"/>
  <c r="G177"/>
  <c r="F178"/>
  <c r="G178"/>
  <c r="H179"/>
  <c r="I179"/>
  <c r="J179"/>
  <c r="K179"/>
  <c r="L179"/>
  <c r="M179"/>
  <c r="F181"/>
  <c r="E181" s="1"/>
  <c r="E182"/>
  <c r="E183"/>
  <c r="G184"/>
  <c r="H184"/>
  <c r="I184"/>
  <c r="J184"/>
  <c r="K184"/>
  <c r="L184"/>
  <c r="M184"/>
  <c r="F186"/>
  <c r="E186" s="1"/>
  <c r="F187"/>
  <c r="E187" s="1"/>
  <c r="F188"/>
  <c r="E188" s="1"/>
  <c r="F190"/>
  <c r="G190"/>
  <c r="F191"/>
  <c r="E191" s="1"/>
  <c r="F192"/>
  <c r="E192" s="1"/>
  <c r="F193"/>
  <c r="E193" s="1"/>
  <c r="F194"/>
  <c r="G194"/>
  <c r="F195"/>
  <c r="G195"/>
  <c r="F196"/>
  <c r="E196" s="1"/>
  <c r="F197"/>
  <c r="E197" s="1"/>
  <c r="F198"/>
  <c r="E198" s="1"/>
  <c r="F200"/>
  <c r="G200"/>
  <c r="F201"/>
  <c r="G201"/>
  <c r="G202"/>
  <c r="F203"/>
  <c r="G203"/>
  <c r="F204"/>
  <c r="G204"/>
  <c r="F205"/>
  <c r="G205"/>
  <c r="F206"/>
  <c r="G206"/>
  <c r="F207"/>
  <c r="G207"/>
  <c r="F208"/>
  <c r="G208"/>
  <c r="F209"/>
  <c r="G209"/>
  <c r="F210"/>
  <c r="G210"/>
  <c r="F211"/>
  <c r="G211"/>
  <c r="F212"/>
  <c r="G212"/>
  <c r="F213"/>
  <c r="G213"/>
  <c r="H214"/>
  <c r="I214"/>
  <c r="J214"/>
  <c r="K214"/>
  <c r="L214"/>
  <c r="M214"/>
  <c r="F216"/>
  <c r="G216"/>
  <c r="F217"/>
  <c r="G217"/>
  <c r="F218"/>
  <c r="G218"/>
  <c r="E219"/>
  <c r="F220"/>
  <c r="G220"/>
  <c r="F221"/>
  <c r="G221"/>
  <c r="F222"/>
  <c r="G222"/>
  <c r="F223"/>
  <c r="G223"/>
  <c r="G224"/>
  <c r="E224" s="1"/>
  <c r="G225"/>
  <c r="E225" s="1"/>
  <c r="G226"/>
  <c r="E226" s="1"/>
  <c r="F227"/>
  <c r="G227"/>
  <c r="F228"/>
  <c r="G228"/>
  <c r="F229"/>
  <c r="G229"/>
  <c r="F230"/>
  <c r="G230"/>
  <c r="H231"/>
  <c r="I231"/>
  <c r="J231"/>
  <c r="K231"/>
  <c r="L231"/>
  <c r="M231"/>
  <c r="F233"/>
  <c r="G233"/>
  <c r="F234"/>
  <c r="G234"/>
  <c r="F235"/>
  <c r="G235"/>
  <c r="F236"/>
  <c r="G236"/>
  <c r="F237"/>
  <c r="G237"/>
  <c r="F238"/>
  <c r="G238"/>
  <c r="F239"/>
  <c r="G239"/>
  <c r="F240"/>
  <c r="G240"/>
  <c r="F241"/>
  <c r="G241"/>
  <c r="F242"/>
  <c r="G242"/>
  <c r="F243"/>
  <c r="G243"/>
  <c r="F244"/>
  <c r="G244"/>
  <c r="F245"/>
  <c r="G245"/>
  <c r="F246"/>
  <c r="G246"/>
  <c r="H247"/>
  <c r="I247"/>
  <c r="J247"/>
  <c r="K247"/>
  <c r="L247"/>
  <c r="M247"/>
  <c r="F249"/>
  <c r="G249"/>
  <c r="F250"/>
  <c r="E250" s="1"/>
  <c r="F251"/>
  <c r="G251"/>
  <c r="F252"/>
  <c r="G252"/>
  <c r="F253"/>
  <c r="G253"/>
  <c r="F254"/>
  <c r="G254"/>
  <c r="F255"/>
  <c r="G255"/>
  <c r="F256"/>
  <c r="G256"/>
  <c r="F257"/>
  <c r="G257"/>
  <c r="F258"/>
  <c r="G258"/>
  <c r="F259"/>
  <c r="G259"/>
  <c r="H260"/>
  <c r="I260"/>
  <c r="J260"/>
  <c r="K260"/>
  <c r="L260"/>
  <c r="M260"/>
  <c r="H274"/>
  <c r="I274"/>
  <c r="J274"/>
  <c r="K274"/>
  <c r="L274"/>
  <c r="M274"/>
  <c r="G276"/>
  <c r="E276" s="1"/>
  <c r="E277"/>
  <c r="E278"/>
  <c r="F279"/>
  <c r="G279"/>
  <c r="F280"/>
  <c r="G280"/>
  <c r="F281"/>
  <c r="G281"/>
  <c r="F282"/>
  <c r="G282"/>
  <c r="F283"/>
  <c r="G283"/>
  <c r="F284"/>
  <c r="G284"/>
  <c r="F285"/>
  <c r="G285"/>
  <c r="F286"/>
  <c r="G286"/>
  <c r="F287"/>
  <c r="G287"/>
  <c r="H288"/>
  <c r="I288"/>
  <c r="J288"/>
  <c r="K288"/>
  <c r="L288"/>
  <c r="M288"/>
  <c r="G291"/>
  <c r="E291" s="1"/>
  <c r="G292"/>
  <c r="E292" s="1"/>
  <c r="E293"/>
  <c r="E294"/>
  <c r="E295"/>
  <c r="E296"/>
  <c r="E297"/>
  <c r="F298"/>
  <c r="H298"/>
  <c r="I298"/>
  <c r="J298"/>
  <c r="K298"/>
  <c r="L298"/>
  <c r="M298"/>
  <c r="G300"/>
  <c r="E300" s="1"/>
  <c r="G301"/>
  <c r="E301" s="1"/>
  <c r="G302"/>
  <c r="E302" s="1"/>
  <c r="G303"/>
  <c r="E303" s="1"/>
  <c r="F304"/>
  <c r="H304"/>
  <c r="I304"/>
  <c r="J304"/>
  <c r="K304"/>
  <c r="L304"/>
  <c r="M304"/>
  <c r="G307"/>
  <c r="F308"/>
  <c r="G308"/>
  <c r="G309"/>
  <c r="G310"/>
  <c r="F311"/>
  <c r="G311"/>
  <c r="F312"/>
  <c r="G312"/>
  <c r="F313"/>
  <c r="G313"/>
  <c r="G314"/>
  <c r="F315"/>
  <c r="G315"/>
  <c r="G317"/>
  <c r="F318"/>
  <c r="G318"/>
  <c r="F320"/>
  <c r="G320"/>
  <c r="I323"/>
  <c r="J323"/>
  <c r="K323"/>
  <c r="L323"/>
  <c r="M323"/>
  <c r="G326"/>
  <c r="J326"/>
  <c r="F326" s="1"/>
  <c r="G327"/>
  <c r="E327" s="1"/>
  <c r="F328"/>
  <c r="G328"/>
  <c r="F329"/>
  <c r="G329"/>
  <c r="H330"/>
  <c r="I330"/>
  <c r="K330"/>
  <c r="L330"/>
  <c r="M330"/>
  <c r="F332"/>
  <c r="G332"/>
  <c r="F333"/>
  <c r="G333"/>
  <c r="F334"/>
  <c r="G334"/>
  <c r="F335"/>
  <c r="G335"/>
  <c r="F336"/>
  <c r="G336"/>
  <c r="F337"/>
  <c r="G337"/>
  <c r="F338"/>
  <c r="G338"/>
  <c r="F339"/>
  <c r="G339"/>
  <c r="F340"/>
  <c r="G340"/>
  <c r="F341"/>
  <c r="G341"/>
  <c r="F342"/>
  <c r="G342"/>
  <c r="H343"/>
  <c r="I343"/>
  <c r="J343"/>
  <c r="K343"/>
  <c r="L343"/>
  <c r="M343"/>
  <c r="F345"/>
  <c r="G345"/>
  <c r="F346"/>
  <c r="G346"/>
  <c r="F347"/>
  <c r="G347"/>
  <c r="F348"/>
  <c r="G348"/>
  <c r="F349"/>
  <c r="G349"/>
  <c r="H350"/>
  <c r="I350"/>
  <c r="J350"/>
  <c r="K350"/>
  <c r="L350"/>
  <c r="M350"/>
  <c r="F352"/>
  <c r="G352"/>
  <c r="F353"/>
  <c r="G353"/>
  <c r="H354"/>
  <c r="I354"/>
  <c r="J354"/>
  <c r="K354"/>
  <c r="L354"/>
  <c r="M354"/>
  <c r="F356"/>
  <c r="E356" s="1"/>
  <c r="E357" s="1"/>
  <c r="G357"/>
  <c r="H357"/>
  <c r="I357"/>
  <c r="J357"/>
  <c r="K357"/>
  <c r="L357"/>
  <c r="M357"/>
  <c r="F360"/>
  <c r="G360"/>
  <c r="G361"/>
  <c r="F362"/>
  <c r="G362"/>
  <c r="F363"/>
  <c r="G363"/>
  <c r="G365"/>
  <c r="F366"/>
  <c r="G366"/>
  <c r="F367"/>
  <c r="G367"/>
  <c r="F368"/>
  <c r="G368"/>
  <c r="F369"/>
  <c r="G369"/>
  <c r="G370"/>
  <c r="G371"/>
  <c r="F372"/>
  <c r="G372"/>
  <c r="G373"/>
  <c r="F374"/>
  <c r="G374"/>
  <c r="G375"/>
  <c r="H376"/>
  <c r="I376"/>
  <c r="J376"/>
  <c r="K376"/>
  <c r="L376"/>
  <c r="M376"/>
  <c r="F378"/>
  <c r="G378"/>
  <c r="F379"/>
  <c r="G379"/>
  <c r="F380"/>
  <c r="G380"/>
  <c r="F381"/>
  <c r="G381"/>
  <c r="F382"/>
  <c r="G382"/>
  <c r="F383"/>
  <c r="G383"/>
  <c r="F384"/>
  <c r="G384"/>
  <c r="F385"/>
  <c r="G385"/>
  <c r="F386"/>
  <c r="G386"/>
  <c r="F387"/>
  <c r="G387"/>
  <c r="F388"/>
  <c r="G388"/>
  <c r="F389"/>
  <c r="G389"/>
  <c r="F390"/>
  <c r="G390"/>
  <c r="H391"/>
  <c r="I391"/>
  <c r="J391"/>
  <c r="K391"/>
  <c r="L391"/>
  <c r="M391"/>
  <c r="E393"/>
  <c r="G394"/>
  <c r="E394" s="1"/>
  <c r="G395"/>
  <c r="E395" s="1"/>
  <c r="G396"/>
  <c r="E396" s="1"/>
  <c r="G397"/>
  <c r="E397" s="1"/>
  <c r="G398"/>
  <c r="E398" s="1"/>
  <c r="G399"/>
  <c r="E399" s="1"/>
  <c r="E400"/>
  <c r="E401"/>
  <c r="E402"/>
  <c r="E403"/>
  <c r="E404"/>
  <c r="E405"/>
  <c r="E406"/>
  <c r="G407"/>
  <c r="E407" s="1"/>
  <c r="G408"/>
  <c r="E408" s="1"/>
  <c r="G409"/>
  <c r="E409" s="1"/>
  <c r="G410"/>
  <c r="E410" s="1"/>
  <c r="E411"/>
  <c r="E412"/>
  <c r="E413"/>
  <c r="F414"/>
  <c r="H414"/>
  <c r="I414"/>
  <c r="J414"/>
  <c r="K414"/>
  <c r="L414"/>
  <c r="M414"/>
  <c r="F416"/>
  <c r="F436" s="1"/>
  <c r="G416"/>
  <c r="G436" s="1"/>
  <c r="E417"/>
  <c r="H436"/>
  <c r="I436"/>
  <c r="J436"/>
  <c r="K436"/>
  <c r="L436"/>
  <c r="M436"/>
  <c r="F438"/>
  <c r="G438"/>
  <c r="F439"/>
  <c r="G439"/>
  <c r="F440"/>
  <c r="G440"/>
  <c r="F441"/>
  <c r="G441"/>
  <c r="F442"/>
  <c r="G442"/>
  <c r="F443"/>
  <c r="G443"/>
  <c r="F444"/>
  <c r="G444"/>
  <c r="F445"/>
  <c r="G445"/>
  <c r="F446"/>
  <c r="G446"/>
  <c r="F447"/>
  <c r="G447"/>
  <c r="F448"/>
  <c r="G448"/>
  <c r="F449"/>
  <c r="G449"/>
  <c r="F450"/>
  <c r="G450"/>
  <c r="F451"/>
  <c r="G451"/>
  <c r="F452"/>
  <c r="G452"/>
  <c r="H453"/>
  <c r="I453"/>
  <c r="J453"/>
  <c r="K453"/>
  <c r="L453"/>
  <c r="M453"/>
  <c r="E455"/>
  <c r="E456"/>
  <c r="E457"/>
  <c r="E458"/>
  <c r="E459"/>
  <c r="E460"/>
  <c r="E461"/>
  <c r="E462"/>
  <c r="E463"/>
  <c r="E464"/>
  <c r="E467"/>
  <c r="E468"/>
  <c r="F469"/>
  <c r="G469"/>
  <c r="H469"/>
  <c r="I469"/>
  <c r="J469"/>
  <c r="K469"/>
  <c r="L469"/>
  <c r="M469"/>
  <c r="F471"/>
  <c r="G471"/>
  <c r="F472"/>
  <c r="E472" s="1"/>
  <c r="G473"/>
  <c r="E473" s="1"/>
  <c r="F475"/>
  <c r="G476"/>
  <c r="F477"/>
  <c r="E477" s="1"/>
  <c r="G478"/>
  <c r="F479"/>
  <c r="G479"/>
  <c r="G480"/>
  <c r="F481"/>
  <c r="G481"/>
  <c r="F482"/>
  <c r="G482"/>
  <c r="H483"/>
  <c r="I483"/>
  <c r="J483"/>
  <c r="K483"/>
  <c r="L483"/>
  <c r="M483"/>
  <c r="F485"/>
  <c r="G485"/>
  <c r="F486"/>
  <c r="G486"/>
  <c r="F487"/>
  <c r="G487"/>
  <c r="F488"/>
  <c r="G488"/>
  <c r="F489"/>
  <c r="G489"/>
  <c r="F490"/>
  <c r="G490"/>
  <c r="F491"/>
  <c r="G491"/>
  <c r="F492"/>
  <c r="G492"/>
  <c r="F493"/>
  <c r="G493"/>
  <c r="F494"/>
  <c r="G494"/>
  <c r="F495"/>
  <c r="G495"/>
  <c r="F496"/>
  <c r="G496"/>
  <c r="F497"/>
  <c r="G497"/>
  <c r="H498"/>
  <c r="I498"/>
  <c r="J498"/>
  <c r="K498"/>
  <c r="L498"/>
  <c r="M498"/>
  <c r="I500"/>
  <c r="I502"/>
  <c r="J511"/>
  <c r="K511"/>
  <c r="L511"/>
  <c r="M511"/>
  <c r="F514"/>
  <c r="G514"/>
  <c r="F515"/>
  <c r="G515"/>
  <c r="F516"/>
  <c r="G516"/>
  <c r="G517"/>
  <c r="E517" s="1"/>
  <c r="F518"/>
  <c r="G518"/>
  <c r="F519"/>
  <c r="G519"/>
  <c r="F520"/>
  <c r="G520"/>
  <c r="F521"/>
  <c r="G521"/>
  <c r="F522"/>
  <c r="G522"/>
  <c r="F523"/>
  <c r="E523" s="1"/>
  <c r="F524"/>
  <c r="G524"/>
  <c r="G525"/>
  <c r="E525" s="1"/>
  <c r="G526"/>
  <c r="E526" s="1"/>
  <c r="F527"/>
  <c r="G527"/>
  <c r="F528"/>
  <c r="G528"/>
  <c r="F529"/>
  <c r="G529"/>
  <c r="F530"/>
  <c r="G530"/>
  <c r="H531"/>
  <c r="I531"/>
  <c r="J531"/>
  <c r="K531"/>
  <c r="L531"/>
  <c r="M531"/>
  <c r="F533"/>
  <c r="G533"/>
  <c r="F534"/>
  <c r="G534"/>
  <c r="G535"/>
  <c r="E535" s="1"/>
  <c r="F536"/>
  <c r="G536"/>
  <c r="F538"/>
  <c r="G538"/>
  <c r="F539"/>
  <c r="G539"/>
  <c r="F540"/>
  <c r="G540"/>
  <c r="F541"/>
  <c r="G541"/>
  <c r="F542"/>
  <c r="G542"/>
  <c r="F543"/>
  <c r="G543"/>
  <c r="F544"/>
  <c r="G544"/>
  <c r="H545"/>
  <c r="I545"/>
  <c r="J545"/>
  <c r="K545"/>
  <c r="L545"/>
  <c r="M545"/>
  <c r="F547"/>
  <c r="G547"/>
  <c r="F548"/>
  <c r="G548"/>
  <c r="F549"/>
  <c r="G549"/>
  <c r="F550"/>
  <c r="G550"/>
  <c r="F551"/>
  <c r="G551"/>
  <c r="F552"/>
  <c r="G552"/>
  <c r="F553"/>
  <c r="G553"/>
  <c r="F554"/>
  <c r="G554"/>
  <c r="G555"/>
  <c r="E555" s="1"/>
  <c r="F556"/>
  <c r="G556"/>
  <c r="F557"/>
  <c r="G557"/>
  <c r="F558"/>
  <c r="G558"/>
  <c r="F559"/>
  <c r="G559"/>
  <c r="F560"/>
  <c r="G560"/>
  <c r="F561"/>
  <c r="G561"/>
  <c r="F562"/>
  <c r="G562"/>
  <c r="F563"/>
  <c r="G563"/>
  <c r="F564"/>
  <c r="G564"/>
  <c r="F565"/>
  <c r="G565"/>
  <c r="F566"/>
  <c r="G566"/>
  <c r="H567"/>
  <c r="I567"/>
  <c r="J567"/>
  <c r="K567"/>
  <c r="L567"/>
  <c r="M567"/>
  <c r="F569"/>
  <c r="G569"/>
  <c r="F570"/>
  <c r="G570"/>
  <c r="F571"/>
  <c r="G571"/>
  <c r="F572"/>
  <c r="G572"/>
  <c r="F573"/>
  <c r="G573"/>
  <c r="F574"/>
  <c r="G574"/>
  <c r="F575"/>
  <c r="G575"/>
  <c r="F576"/>
  <c r="G576"/>
  <c r="F577"/>
  <c r="G577"/>
  <c r="F578"/>
  <c r="G578"/>
  <c r="F579"/>
  <c r="G579"/>
  <c r="H580"/>
  <c r="I580"/>
  <c r="J580"/>
  <c r="K580"/>
  <c r="L580"/>
  <c r="M580"/>
  <c r="F582"/>
  <c r="G582"/>
  <c r="F583"/>
  <c r="G583"/>
  <c r="F584"/>
  <c r="G584"/>
  <c r="F585"/>
  <c r="G585"/>
  <c r="F586"/>
  <c r="G586"/>
  <c r="F587"/>
  <c r="G587"/>
  <c r="H588"/>
  <c r="I588"/>
  <c r="J588"/>
  <c r="K588"/>
  <c r="L588"/>
  <c r="M588"/>
  <c r="F591"/>
  <c r="E591" s="1"/>
  <c r="F592"/>
  <c r="E592" s="1"/>
  <c r="F593"/>
  <c r="E593" s="1"/>
  <c r="G594"/>
  <c r="H594"/>
  <c r="I594"/>
  <c r="J594"/>
  <c r="K594"/>
  <c r="L594"/>
  <c r="M594"/>
  <c r="F596"/>
  <c r="E597"/>
  <c r="E598"/>
  <c r="E599"/>
  <c r="G600"/>
  <c r="H600"/>
  <c r="I600"/>
  <c r="J600"/>
  <c r="K600"/>
  <c r="L600"/>
  <c r="M600"/>
  <c r="F602"/>
  <c r="G602"/>
  <c r="F603"/>
  <c r="G603"/>
  <c r="F604"/>
  <c r="G604"/>
  <c r="H605"/>
  <c r="I605"/>
  <c r="J605"/>
  <c r="K605"/>
  <c r="L605"/>
  <c r="M605"/>
  <c r="F607"/>
  <c r="G607"/>
  <c r="F608"/>
  <c r="G608"/>
  <c r="F609"/>
  <c r="G609"/>
  <c r="F610"/>
  <c r="G610"/>
  <c r="H611"/>
  <c r="I611"/>
  <c r="J611"/>
  <c r="K611"/>
  <c r="L611"/>
  <c r="M611"/>
  <c r="F613"/>
  <c r="G613"/>
  <c r="F614"/>
  <c r="G614"/>
  <c r="F615"/>
  <c r="G615"/>
  <c r="H616"/>
  <c r="I616"/>
  <c r="J616"/>
  <c r="K616"/>
  <c r="L616"/>
  <c r="M616"/>
  <c r="G619"/>
  <c r="E619" s="1"/>
  <c r="G620"/>
  <c r="E620" s="1"/>
  <c r="G621"/>
  <c r="E621" s="1"/>
  <c r="F622"/>
  <c r="G622"/>
  <c r="G623"/>
  <c r="E623" s="1"/>
  <c r="F624"/>
  <c r="G624"/>
  <c r="G625"/>
  <c r="E625" s="1"/>
  <c r="H626"/>
  <c r="I626"/>
  <c r="J626"/>
  <c r="K626"/>
  <c r="L626"/>
  <c r="M626"/>
  <c r="G629"/>
  <c r="G656" s="1"/>
  <c r="F658"/>
  <c r="G658"/>
  <c r="F659"/>
  <c r="G659"/>
  <c r="F660"/>
  <c r="G660"/>
  <c r="F661"/>
  <c r="G661"/>
  <c r="F662"/>
  <c r="G662"/>
  <c r="F663"/>
  <c r="G663"/>
  <c r="H664"/>
  <c r="I664"/>
  <c r="J664"/>
  <c r="K664"/>
  <c r="L664"/>
  <c r="M664"/>
  <c r="F666"/>
  <c r="E666" s="1"/>
  <c r="F667"/>
  <c r="G668"/>
  <c r="H668"/>
  <c r="I668"/>
  <c r="J668"/>
  <c r="K668"/>
  <c r="L668"/>
  <c r="M668"/>
  <c r="F670"/>
  <c r="F671"/>
  <c r="F672"/>
  <c r="F673"/>
  <c r="F674"/>
  <c r="E674" s="1"/>
  <c r="F675"/>
  <c r="E675" s="1"/>
  <c r="F676"/>
  <c r="E676" s="1"/>
  <c r="E677"/>
  <c r="F678"/>
  <c r="E678" s="1"/>
  <c r="F679"/>
  <c r="E679" s="1"/>
  <c r="G682"/>
  <c r="H682"/>
  <c r="I682"/>
  <c r="J682"/>
  <c r="K682"/>
  <c r="L682"/>
  <c r="M682"/>
  <c r="F685"/>
  <c r="E685" s="1"/>
  <c r="F686"/>
  <c r="G686"/>
  <c r="F687"/>
  <c r="G687"/>
  <c r="F688"/>
  <c r="G688"/>
  <c r="F689"/>
  <c r="G689"/>
  <c r="G690"/>
  <c r="E690" s="1"/>
  <c r="H691"/>
  <c r="I691"/>
  <c r="J691"/>
  <c r="K691"/>
  <c r="L691"/>
  <c r="M691"/>
  <c r="F693"/>
  <c r="G693"/>
  <c r="F694"/>
  <c r="G694"/>
  <c r="F695"/>
  <c r="G695"/>
  <c r="H696"/>
  <c r="I696"/>
  <c r="J696"/>
  <c r="K696"/>
  <c r="L696"/>
  <c r="M696"/>
  <c r="F697"/>
  <c r="G697"/>
  <c r="H698"/>
  <c r="I698"/>
  <c r="J698"/>
  <c r="K698"/>
  <c r="L698"/>
  <c r="M698"/>
  <c r="F700"/>
  <c r="G700"/>
  <c r="F701"/>
  <c r="G701"/>
  <c r="F702"/>
  <c r="G702"/>
  <c r="H703"/>
  <c r="I703"/>
  <c r="J703"/>
  <c r="K703"/>
  <c r="L703"/>
  <c r="M703"/>
  <c r="E705"/>
  <c r="F706"/>
  <c r="E706" s="1"/>
  <c r="F707"/>
  <c r="E707" s="1"/>
  <c r="F708"/>
  <c r="E708" s="1"/>
  <c r="F709"/>
  <c r="E709" s="1"/>
  <c r="G711"/>
  <c r="H711"/>
  <c r="H715" s="1"/>
  <c r="I711"/>
  <c r="I715" s="1"/>
  <c r="J711"/>
  <c r="K711"/>
  <c r="K715" s="1"/>
  <c r="L711"/>
  <c r="L715" s="1"/>
  <c r="M711"/>
  <c r="M715" s="1"/>
  <c r="E715"/>
  <c r="F715"/>
  <c r="G715"/>
  <c r="J715"/>
  <c r="G717"/>
  <c r="E717" s="1"/>
  <c r="E718" s="1"/>
  <c r="F718"/>
  <c r="H718"/>
  <c r="I718"/>
  <c r="J718"/>
  <c r="K718"/>
  <c r="L718"/>
  <c r="M718"/>
  <c r="F720"/>
  <c r="J722"/>
  <c r="K722"/>
  <c r="L722"/>
  <c r="M722"/>
  <c r="F323" l="1"/>
  <c r="F703"/>
  <c r="F288"/>
  <c r="E52"/>
  <c r="F588"/>
  <c r="E273"/>
  <c r="E271"/>
  <c r="E269"/>
  <c r="E266"/>
  <c r="E264"/>
  <c r="E661"/>
  <c r="F354"/>
  <c r="F247"/>
  <c r="F148"/>
  <c r="G354"/>
  <c r="F55"/>
  <c r="F343"/>
  <c r="E262"/>
  <c r="E267"/>
  <c r="G288"/>
  <c r="E259"/>
  <c r="G545"/>
  <c r="E629"/>
  <c r="E272"/>
  <c r="E270"/>
  <c r="E268"/>
  <c r="E265"/>
  <c r="F668"/>
  <c r="E663"/>
  <c r="E659"/>
  <c r="E603"/>
  <c r="E578"/>
  <c r="E576"/>
  <c r="E574"/>
  <c r="E572"/>
  <c r="E570"/>
  <c r="G567"/>
  <c r="E566"/>
  <c r="E564"/>
  <c r="E562"/>
  <c r="E560"/>
  <c r="E558"/>
  <c r="E556"/>
  <c r="E554"/>
  <c r="E552"/>
  <c r="E550"/>
  <c r="E548"/>
  <c r="E544"/>
  <c r="E542"/>
  <c r="E540"/>
  <c r="E538"/>
  <c r="E534"/>
  <c r="E521"/>
  <c r="E519"/>
  <c r="E515"/>
  <c r="E374"/>
  <c r="E372"/>
  <c r="E367"/>
  <c r="E363"/>
  <c r="E360"/>
  <c r="F357"/>
  <c r="E348"/>
  <c r="E346"/>
  <c r="E342"/>
  <c r="E340"/>
  <c r="E338"/>
  <c r="E336"/>
  <c r="E334"/>
  <c r="E332"/>
  <c r="E246"/>
  <c r="E244"/>
  <c r="E242"/>
  <c r="E240"/>
  <c r="E238"/>
  <c r="E236"/>
  <c r="E234"/>
  <c r="E229"/>
  <c r="F184"/>
  <c r="E184"/>
  <c r="E177"/>
  <c r="E175"/>
  <c r="E173"/>
  <c r="E171"/>
  <c r="E169"/>
  <c r="E166"/>
  <c r="E165"/>
  <c r="E164"/>
  <c r="E163"/>
  <c r="E162"/>
  <c r="E160"/>
  <c r="E158"/>
  <c r="E157"/>
  <c r="E156"/>
  <c r="E155"/>
  <c r="E154"/>
  <c r="E153"/>
  <c r="E152"/>
  <c r="E146"/>
  <c r="E144"/>
  <c r="E142"/>
  <c r="G330"/>
  <c r="E328"/>
  <c r="E227"/>
  <c r="E140"/>
  <c r="F691"/>
  <c r="G483"/>
  <c r="G616"/>
  <c r="J330"/>
  <c r="J724" s="1"/>
  <c r="E320"/>
  <c r="E318"/>
  <c r="E312"/>
  <c r="E308"/>
  <c r="E286"/>
  <c r="E284"/>
  <c r="E282"/>
  <c r="E280"/>
  <c r="E213"/>
  <c r="E194"/>
  <c r="G137"/>
  <c r="E125"/>
  <c r="E123"/>
  <c r="E110"/>
  <c r="E107"/>
  <c r="E105"/>
  <c r="E102"/>
  <c r="E100"/>
  <c r="E97"/>
  <c r="E94"/>
  <c r="E92"/>
  <c r="E90"/>
  <c r="E89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43"/>
  <c r="G611"/>
  <c r="G605"/>
  <c r="E594"/>
  <c r="G580"/>
  <c r="F531"/>
  <c r="E469"/>
  <c r="F391"/>
  <c r="F376"/>
  <c r="F350"/>
  <c r="E315"/>
  <c r="E313"/>
  <c r="E311"/>
  <c r="G323"/>
  <c r="E287"/>
  <c r="E285"/>
  <c r="E283"/>
  <c r="E281"/>
  <c r="E279"/>
  <c r="G274"/>
  <c r="E245"/>
  <c r="E243"/>
  <c r="E241"/>
  <c r="E239"/>
  <c r="E237"/>
  <c r="E235"/>
  <c r="E233"/>
  <c r="E230"/>
  <c r="E228"/>
  <c r="E212"/>
  <c r="E210"/>
  <c r="E208"/>
  <c r="E206"/>
  <c r="E204"/>
  <c r="E200"/>
  <c r="E195"/>
  <c r="G214"/>
  <c r="E143"/>
  <c r="E141"/>
  <c r="E139"/>
  <c r="E126"/>
  <c r="E124"/>
  <c r="E120"/>
  <c r="E118"/>
  <c r="E114"/>
  <c r="G112"/>
  <c r="G85"/>
  <c r="E54"/>
  <c r="E33"/>
  <c r="E29"/>
  <c r="E27"/>
  <c r="E24"/>
  <c r="E21"/>
  <c r="E19"/>
  <c r="E17"/>
  <c r="E15"/>
  <c r="M724"/>
  <c r="K724"/>
  <c r="L724"/>
  <c r="E702"/>
  <c r="E700"/>
  <c r="E697"/>
  <c r="E695"/>
  <c r="E693"/>
  <c r="E689"/>
  <c r="E687"/>
  <c r="E667"/>
  <c r="E668" s="1"/>
  <c r="F664"/>
  <c r="E622"/>
  <c r="E615"/>
  <c r="E613"/>
  <c r="E610"/>
  <c r="F611"/>
  <c r="E607"/>
  <c r="E586"/>
  <c r="E584"/>
  <c r="E582"/>
  <c r="E530"/>
  <c r="E528"/>
  <c r="E524"/>
  <c r="E496"/>
  <c r="E494"/>
  <c r="E492"/>
  <c r="E490"/>
  <c r="E488"/>
  <c r="E486"/>
  <c r="G498"/>
  <c r="E482"/>
  <c r="E479"/>
  <c r="E471"/>
  <c r="E451"/>
  <c r="E449"/>
  <c r="E447"/>
  <c r="E445"/>
  <c r="E441"/>
  <c r="E439"/>
  <c r="G453"/>
  <c r="E390"/>
  <c r="E388"/>
  <c r="E386"/>
  <c r="E384"/>
  <c r="E382"/>
  <c r="E380"/>
  <c r="E378"/>
  <c r="G260"/>
  <c r="G231"/>
  <c r="E64"/>
  <c r="E62"/>
  <c r="E60"/>
  <c r="E58"/>
  <c r="E443"/>
  <c r="G698"/>
  <c r="G696"/>
  <c r="F594"/>
  <c r="E298"/>
  <c r="F274"/>
  <c r="E258"/>
  <c r="E256"/>
  <c r="E254"/>
  <c r="E252"/>
  <c r="E223"/>
  <c r="E221"/>
  <c r="E218"/>
  <c r="E216"/>
  <c r="F179"/>
  <c r="E151"/>
  <c r="G148"/>
  <c r="E136"/>
  <c r="E134"/>
  <c r="E132"/>
  <c r="E130"/>
  <c r="E128"/>
  <c r="F85"/>
  <c r="E63"/>
  <c r="E61"/>
  <c r="E59"/>
  <c r="E50"/>
  <c r="E48"/>
  <c r="E46"/>
  <c r="E41"/>
  <c r="E39"/>
  <c r="E14"/>
  <c r="E688"/>
  <c r="E686"/>
  <c r="E662"/>
  <c r="E660"/>
  <c r="E658"/>
  <c r="E624"/>
  <c r="E626" s="1"/>
  <c r="E587"/>
  <c r="E585"/>
  <c r="E579"/>
  <c r="E577"/>
  <c r="E575"/>
  <c r="E573"/>
  <c r="E571"/>
  <c r="E569"/>
  <c r="E543"/>
  <c r="E541"/>
  <c r="E539"/>
  <c r="E536"/>
  <c r="E516"/>
  <c r="E514"/>
  <c r="E497"/>
  <c r="E495"/>
  <c r="E493"/>
  <c r="E491"/>
  <c r="E489"/>
  <c r="E487"/>
  <c r="E485"/>
  <c r="E416"/>
  <c r="E436" s="1"/>
  <c r="E389"/>
  <c r="E387"/>
  <c r="E385"/>
  <c r="E383"/>
  <c r="E381"/>
  <c r="E379"/>
  <c r="E362"/>
  <c r="E353"/>
  <c r="E329"/>
  <c r="E257"/>
  <c r="E255"/>
  <c r="E253"/>
  <c r="E251"/>
  <c r="E217"/>
  <c r="E211"/>
  <c r="E209"/>
  <c r="E207"/>
  <c r="E205"/>
  <c r="E203"/>
  <c r="E201"/>
  <c r="E190"/>
  <c r="G179"/>
  <c r="E147"/>
  <c r="E145"/>
  <c r="F137"/>
  <c r="E135"/>
  <c r="E133"/>
  <c r="E131"/>
  <c r="E129"/>
  <c r="E119"/>
  <c r="E115"/>
  <c r="H112"/>
  <c r="E108"/>
  <c r="E106"/>
  <c r="E104"/>
  <c r="E98"/>
  <c r="E96"/>
  <c r="E40"/>
  <c r="E36"/>
  <c r="E30"/>
  <c r="E28"/>
  <c r="E26"/>
  <c r="E20"/>
  <c r="E18"/>
  <c r="E16"/>
  <c r="F711"/>
  <c r="E701"/>
  <c r="F698"/>
  <c r="F696"/>
  <c r="E694"/>
  <c r="F626"/>
  <c r="E614"/>
  <c r="E608"/>
  <c r="E604"/>
  <c r="E565"/>
  <c r="E563"/>
  <c r="E561"/>
  <c r="E559"/>
  <c r="E557"/>
  <c r="E553"/>
  <c r="E551"/>
  <c r="E549"/>
  <c r="E547"/>
  <c r="E533"/>
  <c r="E529"/>
  <c r="E527"/>
  <c r="E522"/>
  <c r="E520"/>
  <c r="E518"/>
  <c r="E481"/>
  <c r="E452"/>
  <c r="E450"/>
  <c r="E448"/>
  <c r="E446"/>
  <c r="E444"/>
  <c r="E442"/>
  <c r="E440"/>
  <c r="E438"/>
  <c r="E369"/>
  <c r="E368"/>
  <c r="E366"/>
  <c r="E352"/>
  <c r="E349"/>
  <c r="E347"/>
  <c r="E345"/>
  <c r="E341"/>
  <c r="E339"/>
  <c r="E337"/>
  <c r="E335"/>
  <c r="E333"/>
  <c r="E249"/>
  <c r="E222"/>
  <c r="E220"/>
  <c r="F214"/>
  <c r="E178"/>
  <c r="E176"/>
  <c r="E174"/>
  <c r="E170"/>
  <c r="E167"/>
  <c r="E111"/>
  <c r="E109"/>
  <c r="E103"/>
  <c r="E101"/>
  <c r="E99"/>
  <c r="E95"/>
  <c r="E93"/>
  <c r="E91"/>
  <c r="G55"/>
  <c r="E53"/>
  <c r="E51"/>
  <c r="E49"/>
  <c r="E47"/>
  <c r="E45"/>
  <c r="E34"/>
  <c r="E23"/>
  <c r="E711"/>
  <c r="E682"/>
  <c r="E602"/>
  <c r="F605"/>
  <c r="E596"/>
  <c r="E600" s="1"/>
  <c r="F600"/>
  <c r="F330"/>
  <c r="E326"/>
  <c r="G718"/>
  <c r="G703"/>
  <c r="G691"/>
  <c r="F682"/>
  <c r="G664"/>
  <c r="G626"/>
  <c r="F616"/>
  <c r="E609"/>
  <c r="E414"/>
  <c r="E88"/>
  <c r="F112"/>
  <c r="F722"/>
  <c r="G588"/>
  <c r="E583"/>
  <c r="G511"/>
  <c r="E304"/>
  <c r="F580"/>
  <c r="F567"/>
  <c r="F545"/>
  <c r="G531"/>
  <c r="I511"/>
  <c r="I724" s="1"/>
  <c r="F498"/>
  <c r="F483"/>
  <c r="F453"/>
  <c r="G414"/>
  <c r="G391"/>
  <c r="G376"/>
  <c r="G350"/>
  <c r="G343"/>
  <c r="G304"/>
  <c r="F260"/>
  <c r="G247"/>
  <c r="F231"/>
  <c r="E330" l="1"/>
  <c r="E323"/>
  <c r="E611"/>
  <c r="E391"/>
  <c r="E288"/>
  <c r="E274"/>
  <c r="E179"/>
  <c r="E247"/>
  <c r="E588"/>
  <c r="E545"/>
  <c r="E616"/>
  <c r="E148"/>
  <c r="E112"/>
  <c r="E231"/>
  <c r="E354"/>
  <c r="E691"/>
  <c r="E531"/>
  <c r="E605"/>
  <c r="E703"/>
  <c r="E696"/>
  <c r="E580"/>
  <c r="E664"/>
  <c r="E214"/>
  <c r="E350"/>
  <c r="E376"/>
  <c r="E483"/>
  <c r="E55"/>
  <c r="E85"/>
  <c r="E343"/>
  <c r="E453"/>
  <c r="E567"/>
  <c r="E137"/>
  <c r="E260"/>
  <c r="E498"/>
  <c r="E656"/>
  <c r="E698"/>
  <c r="G724"/>
  <c r="H511" l="1"/>
  <c r="H724" s="1"/>
  <c r="F511" l="1"/>
  <c r="F724" s="1"/>
  <c r="E511"/>
  <c r="E724" s="1"/>
</calcChain>
</file>

<file path=xl/sharedStrings.xml><?xml version="1.0" encoding="utf-8"?>
<sst xmlns="http://schemas.openxmlformats.org/spreadsheetml/2006/main" count="1674" uniqueCount="602">
  <si>
    <t>Всего коек по Республике Крым</t>
  </si>
  <si>
    <t>ИТОГО:</t>
  </si>
  <si>
    <t>медицинская реабилитация</t>
  </si>
  <si>
    <t>ГБУ РК  Санаторий им. Н.К. Крупской для детей и детей с родителями "</t>
  </si>
  <si>
    <t>Реабилитационные для больных с заболеваниями центральной нервной системы и органов чувств</t>
  </si>
  <si>
    <t>ГБУ РК "Санаторий для детей и детей с родителями "Искра"</t>
  </si>
  <si>
    <t>Койко-места</t>
  </si>
  <si>
    <t>ГБУЗ РК "Республиканский специализированный дом ребенка для детей с поражением центральной нервной системы и нарушением психики "Ёлочка"</t>
  </si>
  <si>
    <t>Клиники ВУЗов и НИИ</t>
  </si>
  <si>
    <t>соматопсихиатрические</t>
  </si>
  <si>
    <t>психиатрия</t>
  </si>
  <si>
    <t>Психиатрическое отделение № 3</t>
  </si>
  <si>
    <t>психиатрические</t>
  </si>
  <si>
    <t>наркологические</t>
  </si>
  <si>
    <t>психиатрия-наркология</t>
  </si>
  <si>
    <t>Психиатрическое отделение  № 2</t>
  </si>
  <si>
    <t>Психиатрическое отделение</t>
  </si>
  <si>
    <t>ГБУЗ РК «Керченский психоневрологический диспансер»</t>
  </si>
  <si>
    <t xml:space="preserve">Психиатрическое взрослое отделение №1 </t>
  </si>
  <si>
    <t xml:space="preserve">Психиатрическое взрослое отделение №2                                    </t>
  </si>
  <si>
    <t>Психиатрическое взрослое отделение №1</t>
  </si>
  <si>
    <t>ГБУЗ РК «Евпаторийский психоневрологический диспансер»</t>
  </si>
  <si>
    <t xml:space="preserve">Гематологические </t>
  </si>
  <si>
    <t>Гематология</t>
  </si>
  <si>
    <t>Отделение гематологии и химиотерапии</t>
  </si>
  <si>
    <t xml:space="preserve">Радиологические </t>
  </si>
  <si>
    <t>Радиология</t>
  </si>
  <si>
    <t>Радиологическое отделение</t>
  </si>
  <si>
    <t>Онкологические</t>
  </si>
  <si>
    <t>Онкологическое отделение хирургических методов лечения</t>
  </si>
  <si>
    <t>Онкологические паллиативные</t>
  </si>
  <si>
    <t>Отделение паллиативной помощи</t>
  </si>
  <si>
    <t>Онкология</t>
  </si>
  <si>
    <t>Отделение противоопухолевой лекарственной терапии</t>
  </si>
  <si>
    <t>ГБУЗ РК «Крымский республиканский онкологический клинический диспансер имени В.М. Ефетова»</t>
  </si>
  <si>
    <t>венерологические</t>
  </si>
  <si>
    <t>дерматологические</t>
  </si>
  <si>
    <t>Детское стационарное отделение</t>
  </si>
  <si>
    <t>Мужское стационарное отделение</t>
  </si>
  <si>
    <t>дерматовенерология</t>
  </si>
  <si>
    <t>Женское стационарное отделение</t>
  </si>
  <si>
    <t>ГБУЗ РК «Клинический кожно-венерологический диспансер»</t>
  </si>
  <si>
    <t>Диспансеры</t>
  </si>
  <si>
    <t>туберкулезные</t>
  </si>
  <si>
    <t xml:space="preserve">Фтизатрия </t>
  </si>
  <si>
    <t>фтизиатрическое отделение ОСП «Детский противотуберкулезный санаторий «Опушки» - для оздоровления детей из группы риска по туберкулезу</t>
  </si>
  <si>
    <r>
      <t>фтизиатрическое отделение ОСП «Противотуберкулезный санаторий «Старый Крым»  - для круглогодичного санаторно-курортного лечения больных активным туберкулезом без бактериовыделения, лиц с излеченным</t>
    </r>
    <r>
      <rPr>
        <sz val="10"/>
        <color indexed="8"/>
        <rFont val="Times New Roman"/>
        <family val="1"/>
        <charset val="204"/>
      </rPr>
      <t xml:space="preserve"> туберкулезом и состоящих в контакте с источником туберкулезной инфекции</t>
    </r>
  </si>
  <si>
    <t>ОСП «Противотуберкулезная больница г.Феодосия» отделение для больных туберкулезом органов дыхания № 10 - для лечения больных с впервые выявленными формами туберкулеза и рецидивами туберкулезного процесса легких с бактериовыделением с сохраненной чувствительностью к противотуберкулезным препаратам</t>
  </si>
  <si>
    <r>
      <t xml:space="preserve">ОСП «Керченский противотуберкулезный диспансер» отделение для больных туберкулезом органов дыхания №8 - для лечения впервые выявленных </t>
    </r>
    <r>
      <rPr>
        <sz val="10"/>
        <color indexed="8"/>
        <rFont val="Times New Roman"/>
        <family val="1"/>
        <charset val="204"/>
      </rPr>
      <t>больных и рецидивов туберкулеза с бактериовыделением г.Керчи и Ленинского района, из них - 40 коек для лечения больных Республики Крым с мультирезистентным туберкулезом (прерванное лечение и неудача лечения)</t>
    </r>
  </si>
  <si>
    <t>ОСП «Белогорская туберкулезная больница» отделение для больных туберкулезом органов дыхания №7 - для лечения больных туберкулезом с наркозависимостью, алкоголизмом, больных мультирезистентным туберкулезом с прерванным лечением и неудачей лечения; госпитализированных по решению суда, подлежащих обязательному лечению, оказания симптоматического лечения больным туберкулезом</t>
  </si>
  <si>
    <t>отделение легочного и внелегочного туберкулеза для детей №6 - для лечения детей и подростков с легочными и внелегочными формами туберкулеза</t>
  </si>
  <si>
    <t>ГБУЗ РК «Крымский республиканский клинический центр фтизиатрии и пульмонологии»</t>
  </si>
  <si>
    <t>отделение для больных туберкулезом с множественной лекарственной устойчивостью №5 -для лечения больных с множественной лекарственной устойчивостью из впервые выявленного контингента</t>
  </si>
  <si>
    <t xml:space="preserve">отделение для больных туберкулезом с множественной   лекарственной устойчивостью №4 - для лечения больных с множественной и широкой лекарственной устойчивостью </t>
  </si>
  <si>
    <r>
      <t xml:space="preserve">отделение </t>
    </r>
    <r>
      <rPr>
        <b/>
        <sz val="10"/>
        <color indexed="8"/>
        <rFont val="Times New Roman"/>
        <family val="1"/>
        <charset val="204"/>
      </rPr>
      <t xml:space="preserve">для больных туберкулезом органов дыхания </t>
    </r>
    <r>
      <rPr>
        <b/>
        <sz val="10"/>
        <rFont val="Times New Roman"/>
        <family val="1"/>
        <charset val="204"/>
      </rPr>
      <t>№3</t>
    </r>
    <r>
      <rPr>
        <sz val="10"/>
        <color indexed="8"/>
        <rFont val="Times New Roman"/>
        <family val="1"/>
        <charset val="204"/>
      </rPr>
      <t xml:space="preserve"> - для лечения больных с впервые выявленными формами туберкулеза и рецидивами туберкулезного процесса легких с бактериовыделением с сохраненной чувствительностью к противотуберкулезным препаратам и монорезистентностью (2 режим химиотерапии)отделение </t>
    </r>
    <r>
      <rPr>
        <b/>
        <sz val="10"/>
        <color indexed="8"/>
        <rFont val="Times New Roman"/>
        <family val="1"/>
        <charset val="204"/>
      </rPr>
      <t xml:space="preserve">для больных туберкулезом органов дыхания </t>
    </r>
    <r>
      <rPr>
        <b/>
        <sz val="10"/>
        <rFont val="Times New Roman"/>
        <family val="1"/>
        <charset val="204"/>
      </rPr>
      <t>№3</t>
    </r>
    <r>
      <rPr>
        <sz val="10"/>
        <color indexed="8"/>
        <rFont val="Times New Roman"/>
        <family val="1"/>
        <charset val="204"/>
      </rPr>
      <t xml:space="preserve"> - для лечения больных с впервые выявленными формами туберкулеза и рецидивами туберкулезного процесса легких с бактериовыделением с сохраненной чувствительностью к противотуберкулезным препаратам и монорезистентностью (2 режим химиотерапии)</t>
    </r>
  </si>
  <si>
    <t xml:space="preserve">отделение легочного туберкулеза и внелегочной локализации №2 -для лечения больных с легочной и внелегочной локализацией туберкулезного процесса </t>
  </si>
  <si>
    <t>фтизиатрия</t>
  </si>
  <si>
    <t>легочно-хирургическое отделение №1 для хирургического лечения больных туберкулезом</t>
  </si>
  <si>
    <t>интенсивная терапия</t>
  </si>
  <si>
    <t>анестезиологии и реаниматология</t>
  </si>
  <si>
    <t>отделение анестезиологии и реанимации для взрослого населения (с палатами интенсивной терапии) – для наблюдения за состоянием пациентов в пред- и посленаркозном периоде, а также проведения лечебных и диагностических мероприятий пациентам во время анестезии, реанимации и интенсивной терапии</t>
  </si>
  <si>
    <t>наркологическое отделение</t>
  </si>
  <si>
    <t>отделение неотложной наркологической помощи с палатой интенсивной терапии</t>
  </si>
  <si>
    <t>ГБУЗ РК «Крымский научно-практический центр наркологии»</t>
  </si>
  <si>
    <t>сестринского ухода</t>
  </si>
  <si>
    <t xml:space="preserve">паллиативная медицинская помощь      </t>
  </si>
  <si>
    <t>койки сестринского ухода</t>
  </si>
  <si>
    <t>паллиативные (для оказания гериатрической медицинской помощи)</t>
  </si>
  <si>
    <t>гериатрические</t>
  </si>
  <si>
    <t>паллиативные</t>
  </si>
  <si>
    <t>Отделение № 2</t>
  </si>
  <si>
    <t xml:space="preserve">Отделение № 1 </t>
  </si>
  <si>
    <t>ГБУЗ РК "Симферопольский центр паллиативной медицинской помощи"</t>
  </si>
  <si>
    <t>Наркологические</t>
  </si>
  <si>
    <t>Психиатрия - наркология</t>
  </si>
  <si>
    <t>Наркологическое</t>
  </si>
  <si>
    <t>Психиатрические</t>
  </si>
  <si>
    <t>Психиатрия</t>
  </si>
  <si>
    <t>Психиатрическое</t>
  </si>
  <si>
    <t>Гинекологические</t>
  </si>
  <si>
    <t>Акушерство и гинекология</t>
  </si>
  <si>
    <t>Гинекологическое</t>
  </si>
  <si>
    <t>Патологии беременности</t>
  </si>
  <si>
    <t>Акушерское дело</t>
  </si>
  <si>
    <t>Для беременных и рожениц</t>
  </si>
  <si>
    <t>Родильное</t>
  </si>
  <si>
    <t>Патология новорожденных и недоношенных детей</t>
  </si>
  <si>
    <t>Неонатология</t>
  </si>
  <si>
    <t>Неонатологическое</t>
  </si>
  <si>
    <t>Педиатрические соматические</t>
  </si>
  <si>
    <t>Педиатрия</t>
  </si>
  <si>
    <t>Педиатрическое</t>
  </si>
  <si>
    <t>Оториноларингологические</t>
  </si>
  <si>
    <t xml:space="preserve">Оториноларингология </t>
  </si>
  <si>
    <t>Оториноларингологическое</t>
  </si>
  <si>
    <t>Офтальмологические</t>
  </si>
  <si>
    <t>Офтальмология</t>
  </si>
  <si>
    <t>Офтальмологическое</t>
  </si>
  <si>
    <t>Паллиативная медицинская памощь</t>
  </si>
  <si>
    <t>Неврологические для больных с острыми нарушениями мозгового кровообращения</t>
  </si>
  <si>
    <t>Неврология</t>
  </si>
  <si>
    <t>Неврологические интенсивной терапии</t>
  </si>
  <si>
    <t>Неврологические</t>
  </si>
  <si>
    <t>Неврологическое</t>
  </si>
  <si>
    <t>Урологические</t>
  </si>
  <si>
    <t>Урология</t>
  </si>
  <si>
    <t>Урологическое</t>
  </si>
  <si>
    <t>Нейрохирургические</t>
  </si>
  <si>
    <t>Нейрохирургия</t>
  </si>
  <si>
    <t>Травматологические</t>
  </si>
  <si>
    <t>Травматология и ортопедия</t>
  </si>
  <si>
    <t>Травматологическое</t>
  </si>
  <si>
    <t>Абдоминальной хирургии</t>
  </si>
  <si>
    <t>Хирургия (абдоминальная)</t>
  </si>
  <si>
    <t>Гнойные хирургические</t>
  </si>
  <si>
    <t>Хирургия</t>
  </si>
  <si>
    <t>Хирургические</t>
  </si>
  <si>
    <t>Хирургическое</t>
  </si>
  <si>
    <t>Инфекционные</t>
  </si>
  <si>
    <t>Инфекционные болезни</t>
  </si>
  <si>
    <t>Инфекционное</t>
  </si>
  <si>
    <t>Терапевтические</t>
  </si>
  <si>
    <t>Терапия</t>
  </si>
  <si>
    <t>Терапевтическое</t>
  </si>
  <si>
    <t>Кардиологические для больных с острым инфарктом миокарда</t>
  </si>
  <si>
    <t>Кардиология</t>
  </si>
  <si>
    <t>Кардиологические интенсивной терапии</t>
  </si>
  <si>
    <t>Кардиологические</t>
  </si>
  <si>
    <t>Кардиологическое</t>
  </si>
  <si>
    <t xml:space="preserve">                                                                                                                ГБУЗ РК "Феодосийский медицинский центр"</t>
  </si>
  <si>
    <t>Центры</t>
  </si>
  <si>
    <t>геронтологические</t>
  </si>
  <si>
    <t>гериатрия</t>
  </si>
  <si>
    <t>неврологические</t>
  </si>
  <si>
    <t>неврология</t>
  </si>
  <si>
    <t>Неврологическое отделение</t>
  </si>
  <si>
    <t>кардиологические</t>
  </si>
  <si>
    <t>кардиология</t>
  </si>
  <si>
    <t>Кардиологическое отделение</t>
  </si>
  <si>
    <t>Геронтологическое отделение</t>
  </si>
  <si>
    <t>терапевтические</t>
  </si>
  <si>
    <t>терапия</t>
  </si>
  <si>
    <t>Терапевтическое отделение</t>
  </si>
  <si>
    <t>ГБУЗ РК «Крымский республиканский клинический госпиталь для ветеранов войн»</t>
  </si>
  <si>
    <t>Госпитали</t>
  </si>
  <si>
    <t>Гинекологическое отделение</t>
  </si>
  <si>
    <t>Акушерское отделениие</t>
  </si>
  <si>
    <t>ГБУЗ РК «Евпаторийский родильный дом»</t>
  </si>
  <si>
    <t>патологии новорожденных и недоношенных детей</t>
  </si>
  <si>
    <t>неонатология</t>
  </si>
  <si>
    <t>отделение новорожденных</t>
  </si>
  <si>
    <t>гинекологические</t>
  </si>
  <si>
    <t>акушерство и гинекология</t>
  </si>
  <si>
    <t>гинекологическое отделение</t>
  </si>
  <si>
    <t>патологии беременности</t>
  </si>
  <si>
    <t>для беременных и рожениц</t>
  </si>
  <si>
    <t>акушерское отделение</t>
  </si>
  <si>
    <t>ГБУЗ РК «Ялтинский родильный дом»</t>
  </si>
  <si>
    <t xml:space="preserve">патологии беременности </t>
  </si>
  <si>
    <t>отделение патологии беременности</t>
  </si>
  <si>
    <t xml:space="preserve">для беременных и рожениц </t>
  </si>
  <si>
    <t>физиологическое родовое отделение</t>
  </si>
  <si>
    <t>ГБУЗ РК «Керченский родильный дом»</t>
  </si>
  <si>
    <t>Отделение патологии новорожденных и недоношенных детей</t>
  </si>
  <si>
    <t>Отделение гинекологическое</t>
  </si>
  <si>
    <t xml:space="preserve"> Отделение патологии беременности</t>
  </si>
  <si>
    <t>Отделение для беременных и рожениц</t>
  </si>
  <si>
    <t>ГБУЗ РК «Симферопольский клинический родильный дом № 2»</t>
  </si>
  <si>
    <t xml:space="preserve">Акушерство и гинекология </t>
  </si>
  <si>
    <t>Физиологическое родовое отделение</t>
  </si>
  <si>
    <t>Отделение патологии беременности</t>
  </si>
  <si>
    <t>ГБУЗ РК «Симферопольский клинический родильный дом № 1»</t>
  </si>
  <si>
    <t>Родильные дома</t>
  </si>
  <si>
    <t>сестринский уход</t>
  </si>
  <si>
    <t>паллиативная медицинская помощь</t>
  </si>
  <si>
    <t xml:space="preserve">Паллиативное </t>
  </si>
  <si>
    <t>травматологические</t>
  </si>
  <si>
    <t>травматология и ортопедия</t>
  </si>
  <si>
    <t>хирургические</t>
  </si>
  <si>
    <t>хирургия</t>
  </si>
  <si>
    <t>ГБУЗ РК «Старокрымская районная больница имени академика Н.М.Амосова»</t>
  </si>
  <si>
    <t>реанимационные</t>
  </si>
  <si>
    <t>Анестезиология и реаниматология</t>
  </si>
  <si>
    <t xml:space="preserve">Отделение анестезиологии и реанимации </t>
  </si>
  <si>
    <t>педиатрические соматические</t>
  </si>
  <si>
    <t>Детское отделение</t>
  </si>
  <si>
    <t>Родильное отделение</t>
  </si>
  <si>
    <t>Хирургическое отделение</t>
  </si>
  <si>
    <t>гнойные хирургические</t>
  </si>
  <si>
    <t>инфекционные</t>
  </si>
  <si>
    <t xml:space="preserve">Инфекционные болезни </t>
  </si>
  <si>
    <t xml:space="preserve">Инфекционное отделение </t>
  </si>
  <si>
    <t>ГБУЗ РК «Советская РБ»</t>
  </si>
  <si>
    <t>Озерновская УБ, сестринского ухода</t>
  </si>
  <si>
    <t>Озерновская УБ</t>
  </si>
  <si>
    <t>Туберкулезное отделение</t>
  </si>
  <si>
    <t xml:space="preserve">реанимационные </t>
  </si>
  <si>
    <t>анестезиология и реаниматология</t>
  </si>
  <si>
    <t>отделение анестезиологии и реанимации</t>
  </si>
  <si>
    <t xml:space="preserve">педиатрия </t>
  </si>
  <si>
    <t xml:space="preserve">гинекологические </t>
  </si>
  <si>
    <t xml:space="preserve">патология  беременности </t>
  </si>
  <si>
    <t xml:space="preserve">Акушерское отделение, патология  беременности </t>
  </si>
  <si>
    <t>Акушерское отделение</t>
  </si>
  <si>
    <t xml:space="preserve">нейрохирургические </t>
  </si>
  <si>
    <t>нейрохирургия</t>
  </si>
  <si>
    <t xml:space="preserve">Отделение травматологии и ортопедии,нейрохирургические </t>
  </si>
  <si>
    <t>Отделение травматологии и ортопедии</t>
  </si>
  <si>
    <t>абдоминальной хирургии</t>
  </si>
  <si>
    <t>хирургия абдоминальная</t>
  </si>
  <si>
    <t>Хирургическое отделение, абдоминальной хирургии</t>
  </si>
  <si>
    <t>урологические</t>
  </si>
  <si>
    <t>урология</t>
  </si>
  <si>
    <t>Хирургическое отделение, урологические</t>
  </si>
  <si>
    <t>отоларингологические</t>
  </si>
  <si>
    <t>отоларингология</t>
  </si>
  <si>
    <t xml:space="preserve">гнойные хирургические </t>
  </si>
  <si>
    <t>инфекционные болезни</t>
  </si>
  <si>
    <t>Инфекционное отделение</t>
  </si>
  <si>
    <t xml:space="preserve">неврологические </t>
  </si>
  <si>
    <t xml:space="preserve">неврологические для больных с острыми нарушениями мозгового  кровообращения </t>
  </si>
  <si>
    <t xml:space="preserve">Терапевтическое отделение, неврологические для больных с острыми нарушениями мозгового  кровообращения </t>
  </si>
  <si>
    <t xml:space="preserve"> Терапевтическое отделение</t>
  </si>
  <si>
    <t xml:space="preserve">                                                                                          ГБУЗ РК «Сакская РБ»</t>
  </si>
  <si>
    <t>интенсивной терапии</t>
  </si>
  <si>
    <t>Отделение анестезиологии и реанимации с палатами интенсивной терапии</t>
  </si>
  <si>
    <t>отделение паллиативной медицинской помощи</t>
  </si>
  <si>
    <t>Акушерско – гинекологическое отделение</t>
  </si>
  <si>
    <t>педиатрия</t>
  </si>
  <si>
    <t>Педиатрическое отделение</t>
  </si>
  <si>
    <t xml:space="preserve">Инфекционные </t>
  </si>
  <si>
    <t xml:space="preserve">Травматологические </t>
  </si>
  <si>
    <t xml:space="preserve">Хирургические </t>
  </si>
  <si>
    <t>ГБУЗ РК «Раздольненская  РБ»</t>
  </si>
  <si>
    <t>Сестринского ухода</t>
  </si>
  <si>
    <t>Паллиативная медицинская помощь</t>
  </si>
  <si>
    <t>Отделение паллиативной медицинской помощи</t>
  </si>
  <si>
    <t>Паллиативные</t>
  </si>
  <si>
    <t>Реанимационные</t>
  </si>
  <si>
    <t>Отделение анестезиологии и реанимации с палатами  интенсивной терапии</t>
  </si>
  <si>
    <t>Интенсивной терапии</t>
  </si>
  <si>
    <t>Хирургические для детей</t>
  </si>
  <si>
    <t>Детская хирургия</t>
  </si>
  <si>
    <t xml:space="preserve">Родильное отделение </t>
  </si>
  <si>
    <t>Неврологическое отделеие</t>
  </si>
  <si>
    <t>ГБУЗ РК «Нижнегорская РБ»</t>
  </si>
  <si>
    <t>Районные больницы</t>
  </si>
  <si>
    <t xml:space="preserve">Интенсивной терапии </t>
  </si>
  <si>
    <t>Отделение анестезиологии и реанимации</t>
  </si>
  <si>
    <t>Пульмонологические</t>
  </si>
  <si>
    <t>Пульмонология</t>
  </si>
  <si>
    <t xml:space="preserve">Гнойные хирургические </t>
  </si>
  <si>
    <t>ГБУЗ РК «Черноморская  ЦРБ»</t>
  </si>
  <si>
    <t>паллиативная медицинская памощь</t>
  </si>
  <si>
    <t>терапевтическое отд.</t>
  </si>
  <si>
    <t>реанимационное отделение</t>
  </si>
  <si>
    <t>травматологическое отд.</t>
  </si>
  <si>
    <t>педиатрие соматические</t>
  </si>
  <si>
    <t>педиатрическое отд.</t>
  </si>
  <si>
    <t>неврологическое отделение</t>
  </si>
  <si>
    <t>акушерское дело</t>
  </si>
  <si>
    <t>родильное отделение</t>
  </si>
  <si>
    <t>ГБУЗ РК «Симферопольская ЦРКБ»</t>
  </si>
  <si>
    <t>Паллиативное</t>
  </si>
  <si>
    <t xml:space="preserve">Гинекологические </t>
  </si>
  <si>
    <t>Эндокринологические</t>
  </si>
  <si>
    <t>Эндокринология</t>
  </si>
  <si>
    <t xml:space="preserve">Терапевтические </t>
  </si>
  <si>
    <t>ГБУЗ РК «Первомайская ЦРБ»</t>
  </si>
  <si>
    <t>-</t>
  </si>
  <si>
    <t>Терапевтическое отделение №2</t>
  </si>
  <si>
    <t xml:space="preserve">Терапия </t>
  </si>
  <si>
    <t>неврологические интенсивной терапии</t>
  </si>
  <si>
    <t xml:space="preserve">педиатрические соматические </t>
  </si>
  <si>
    <t xml:space="preserve">Реанимационные </t>
  </si>
  <si>
    <t>Отделение анестезиологии и реаниматологии</t>
  </si>
  <si>
    <t>Акушерское физиологическое отделение</t>
  </si>
  <si>
    <t>ГБУЗ РК «Ленинская  ЦРБ»</t>
  </si>
  <si>
    <t>анастезиология и реаниматология</t>
  </si>
  <si>
    <t>отделение паллиативной помощи и сестринского ухода</t>
  </si>
  <si>
    <t>реабитлитациооные для больных с заболеваниями опорно-двигательного аппарата и периферичнеской нервной системы</t>
  </si>
  <si>
    <t>Реабилитационные для больных с заболеваниями опорно-двигательного аппарата и периферической нервной системы</t>
  </si>
  <si>
    <t>педиатрическое отделение</t>
  </si>
  <si>
    <t>акушерсто и гинекология</t>
  </si>
  <si>
    <t>патология беременности</t>
  </si>
  <si>
    <t>патология беременных</t>
  </si>
  <si>
    <t>инфекионные болезни</t>
  </si>
  <si>
    <t>инфекционное отделение</t>
  </si>
  <si>
    <t>травматологическое отделение</t>
  </si>
  <si>
    <t>хирургические для детей</t>
  </si>
  <si>
    <t>детская хирургия</t>
  </si>
  <si>
    <t>терапевтическое отделение</t>
  </si>
  <si>
    <t xml:space="preserve">                                                                                                   ГБУЗ РК «Красногвардейская ЦРБ»</t>
  </si>
  <si>
    <t xml:space="preserve">инфекционные </t>
  </si>
  <si>
    <t>акушерство и  гинекология</t>
  </si>
  <si>
    <t>Родильный дом</t>
  </si>
  <si>
    <t>паллиативная мед.помощь</t>
  </si>
  <si>
    <t>Паллиативное отделение</t>
  </si>
  <si>
    <t>анестезиологии и реаниматологии</t>
  </si>
  <si>
    <t>онкологическая</t>
  </si>
  <si>
    <t>онкология</t>
  </si>
  <si>
    <t>травматология и  ортопедия</t>
  </si>
  <si>
    <t>неврологическая</t>
  </si>
  <si>
    <t>эндокринологические</t>
  </si>
  <si>
    <t>эндокринология</t>
  </si>
  <si>
    <t>ГБУЗ РК «Кировская  ЦРБ»</t>
  </si>
  <si>
    <t>Отделение сестринского ухода с паллиативными койками</t>
  </si>
  <si>
    <t>анестезиология и реанимация</t>
  </si>
  <si>
    <t xml:space="preserve">Отделение анестезиологии-реанимации с палатами реанимации и интенсивной терапии </t>
  </si>
  <si>
    <t>офтальмологические</t>
  </si>
  <si>
    <t>офтальмология</t>
  </si>
  <si>
    <t>Офтальмологическое  отделение</t>
  </si>
  <si>
    <t>неврологические для больных с острым нарушение мозгового кровобращения</t>
  </si>
  <si>
    <t>нейрохирургические</t>
  </si>
  <si>
    <t>Травматологическое отделение</t>
  </si>
  <si>
    <t>кардиологические интенсивной терапии</t>
  </si>
  <si>
    <t>ГБУЗ РК «Джанкойская  ЦРБ»</t>
  </si>
  <si>
    <t xml:space="preserve">Неврология </t>
  </si>
  <si>
    <t xml:space="preserve">Терапевтическое </t>
  </si>
  <si>
    <t xml:space="preserve"> инфекционные</t>
  </si>
  <si>
    <t xml:space="preserve">Инфекционное </t>
  </si>
  <si>
    <t>Анестезиологии и реаниматологии</t>
  </si>
  <si>
    <t xml:space="preserve"> гинекологические </t>
  </si>
  <si>
    <t xml:space="preserve"> патологии беременности</t>
  </si>
  <si>
    <t xml:space="preserve"> для беременных и рожениц</t>
  </si>
  <si>
    <t>Акушерско-гинекологическое отделение</t>
  </si>
  <si>
    <t>ГБУ РК «Белогорская ЦРБ»</t>
  </si>
  <si>
    <t>Отделение сестринского ухода</t>
  </si>
  <si>
    <t>пульмонологические</t>
  </si>
  <si>
    <t>пульмонология</t>
  </si>
  <si>
    <t xml:space="preserve">Детская хирургия </t>
  </si>
  <si>
    <t>Отделение анестезиологии-реанимации с палатой реанимации и интенсивной терапии</t>
  </si>
  <si>
    <t>ГБУЗ РК «Бахчисарайская  ЦРБ»</t>
  </si>
  <si>
    <t>Районные больницы центральные</t>
  </si>
  <si>
    <t>реабилитационные для больных с заболеваниями опорно-двигательного аппарата и периферической нервной системы</t>
  </si>
  <si>
    <t>Медицинская реабилитация</t>
  </si>
  <si>
    <t xml:space="preserve">Физиотерапевтическое </t>
  </si>
  <si>
    <t>ГАУЗ РК «Республиканская больница восстановительного лечения «Черные воды»</t>
  </si>
  <si>
    <t>ГАУЗ РК «Сакская специализированная больница медицинской реабилитации»</t>
  </si>
  <si>
    <t>Инфекционное отделение №3</t>
  </si>
  <si>
    <t>Инфекционное отделение №2</t>
  </si>
  <si>
    <t>Инфекционное отделение №1</t>
  </si>
  <si>
    <t>ГБУЗ РК «Республиканская детская инфекционная клиническая больница»</t>
  </si>
  <si>
    <t>Психиатрическое отд. № 11 (смешанное)</t>
  </si>
  <si>
    <t>Психиатрическое отд. № 10 (детское) для больных с непсихотичечкими психическими расстройствами в возрасте от9-ти до 14-ти лет)</t>
  </si>
  <si>
    <t>Психиатрическое отд. № 9 (мужские)</t>
  </si>
  <si>
    <t>Психиатрическое отд. № 8 (детское) в возрасте с 4-х до 15-ти лет)</t>
  </si>
  <si>
    <t>Психиатрическое отд. № 7 (детское)  для больных с непсихотичечкими психическими расстройствами в возрасте от 3-х до 9-ти лет)</t>
  </si>
  <si>
    <t>Психиатрическое отд. № 6 взрослое (смешаное) для больных с непсихотичечкими психическими расстройствами)</t>
  </si>
  <si>
    <t>Психиатрическое отд. № 5 (для больных с первичным психотическим эпизодом (женское)</t>
  </si>
  <si>
    <t>Психиатрическое отд. № 4 (мужское)</t>
  </si>
  <si>
    <t>Психиатрическое отд. № 3 (мужское)</t>
  </si>
  <si>
    <t>Психиатрическое отд. № 2 (мужское)</t>
  </si>
  <si>
    <t>Психиатрическое отд. № 1 (женское)</t>
  </si>
  <si>
    <t>ГБУЗ РК «Клиническая психиатрическая больница № 5»</t>
  </si>
  <si>
    <t>Психиатрия-наркология</t>
  </si>
  <si>
    <t>Наркологическое отделение</t>
  </si>
  <si>
    <t>психиатрические для судебно-психиатрической экспертизы</t>
  </si>
  <si>
    <t xml:space="preserve">Психиатрические для взрослых </t>
  </si>
  <si>
    <t xml:space="preserve">Психиатрическое отделение для взрослых </t>
  </si>
  <si>
    <t xml:space="preserve">ГБУЗ РК «Крымская республиканская клиническая психиатрическая больница № 1 им. Н.И. Балабана» </t>
  </si>
  <si>
    <t>Специализированные больницы</t>
  </si>
  <si>
    <t xml:space="preserve">ожоговые </t>
  </si>
  <si>
    <t>Хирургия (комбустиология)</t>
  </si>
  <si>
    <t>ожоговый центр</t>
  </si>
  <si>
    <t>проктологические</t>
  </si>
  <si>
    <t>колопроктология</t>
  </si>
  <si>
    <t>хирургия (абдоминальная)</t>
  </si>
  <si>
    <t>сосудистой хирургии</t>
  </si>
  <si>
    <t>Сердечно-сосудистая хирургия</t>
  </si>
  <si>
    <t>хирургическое отделение №2</t>
  </si>
  <si>
    <t>хирургическое отделение №1</t>
  </si>
  <si>
    <t xml:space="preserve"> Отделение нейрохирургии</t>
  </si>
  <si>
    <t>челюстно-лицевой хирургии</t>
  </si>
  <si>
    <t>Челюстно-лицевая хирургия</t>
  </si>
  <si>
    <t>Отделение челюстно-лицевой хирургии</t>
  </si>
  <si>
    <t>ортопедические</t>
  </si>
  <si>
    <t>Отделение ортопедии и эндопротезирования</t>
  </si>
  <si>
    <t>Отделение травматологии</t>
  </si>
  <si>
    <t>ГБУЗ РК "Симферопольская клиническая больница скорой медицинской помощи №6"</t>
  </si>
  <si>
    <t>Городские больницы скорой медицинской помощи</t>
  </si>
  <si>
    <t>Педиатрическое соматическое отделение №1 (младший возраст)</t>
  </si>
  <si>
    <t>Педиатрическое соматическое отделение №2 (старший возраст)</t>
  </si>
  <si>
    <t>ГБУЗ РК "Керченская городская детская больница "</t>
  </si>
  <si>
    <t>Психоневрологические для детей</t>
  </si>
  <si>
    <t>Психоневрологическое отделение №4</t>
  </si>
  <si>
    <t xml:space="preserve">Пульмонологические </t>
  </si>
  <si>
    <t>Педиатрическое отделение старшего возраста №3</t>
  </si>
  <si>
    <t>Гастроэнтерологические</t>
  </si>
  <si>
    <t>Гастроэнтерология</t>
  </si>
  <si>
    <t xml:space="preserve"> эндокринологические для детей</t>
  </si>
  <si>
    <t>Детская эндокринология</t>
  </si>
  <si>
    <t>Эндокринологическое отделение для детей №2</t>
  </si>
  <si>
    <t>педатрическое отделение раннего возраста №1</t>
  </si>
  <si>
    <t>ГБУЗ РК «Симферопольская городская детская клиническая больница»</t>
  </si>
  <si>
    <t>Детские городские больницы</t>
  </si>
  <si>
    <t xml:space="preserve">Пульмонологическое отделение </t>
  </si>
  <si>
    <t>челюстно-лицевая хирургия</t>
  </si>
  <si>
    <t>оториноларингологические</t>
  </si>
  <si>
    <t>оториноларингология</t>
  </si>
  <si>
    <t>Хирургическое отделение №2 стационара</t>
  </si>
  <si>
    <t>сердечно-сосудистая хирургия</t>
  </si>
  <si>
    <t xml:space="preserve">Неврологическое отделение </t>
  </si>
  <si>
    <t>аллергологические</t>
  </si>
  <si>
    <t xml:space="preserve">Аллергология и иммунология    </t>
  </si>
  <si>
    <t>ревматологические</t>
  </si>
  <si>
    <t>ревматология</t>
  </si>
  <si>
    <t xml:space="preserve">Терапевтическое отделение </t>
  </si>
  <si>
    <t>ГБУЗ РК "Симферопольская клиническая больница"</t>
  </si>
  <si>
    <t>Отделение реанимации и интенсивной терапии</t>
  </si>
  <si>
    <t>Оториноларингология</t>
  </si>
  <si>
    <t xml:space="preserve">Офтальмо-оториноларингологическое отделение  </t>
  </si>
  <si>
    <t xml:space="preserve">хирургическое отделение </t>
  </si>
  <si>
    <t xml:space="preserve">ГБУЗ РК «Центральная городская больница г.Красноперекопска»  </t>
  </si>
  <si>
    <t>Отделение анестезиологии с койками интенсивоной терапии</t>
  </si>
  <si>
    <t>Инфекционное тделение</t>
  </si>
  <si>
    <t>Акушерско-гинекологическое</t>
  </si>
  <si>
    <t>ГБУЗ РК "Судакская городская больница"</t>
  </si>
  <si>
    <t>ГБУЗ РК «Центральная городская больница г.Армянска»</t>
  </si>
  <si>
    <t>Анестезиологии с койками реанимации интенсивной терапии</t>
  </si>
  <si>
    <t>нефрологические</t>
  </si>
  <si>
    <t>нефрология</t>
  </si>
  <si>
    <t>-патологии беременности</t>
  </si>
  <si>
    <t>-для беременных и рожениц</t>
  </si>
  <si>
    <t>ГБУЗ РК «Алуштинская центральная городская больница»</t>
  </si>
  <si>
    <t>для новорожденных</t>
  </si>
  <si>
    <t>Дерматология</t>
  </si>
  <si>
    <t>2-е инфекционное отделение.</t>
  </si>
  <si>
    <t>1-е инфекционное отделение</t>
  </si>
  <si>
    <t>Отделение анестезиологии-реанимации с палатами реанимации и ИТ</t>
  </si>
  <si>
    <t>Оториноларингологическое отделение</t>
  </si>
  <si>
    <t>Неврологические для больных с острыми нарушениями мозгового кроообращения</t>
  </si>
  <si>
    <t>Неврологическое отделение с койками для больных с острыми нарушениями мозгового кровообращения</t>
  </si>
  <si>
    <t>Первичное сосудистое отделение</t>
  </si>
  <si>
    <t>Туберкулезные</t>
  </si>
  <si>
    <t>Фтизиатрия</t>
  </si>
  <si>
    <t>Противотуберкулезное отделение</t>
  </si>
  <si>
    <t>Урологическое отделение</t>
  </si>
  <si>
    <t>Сосудистая хирургия</t>
  </si>
  <si>
    <t>Сердечно-сосудистая</t>
  </si>
  <si>
    <t>Паллиативная</t>
  </si>
  <si>
    <t>Проктологические</t>
  </si>
  <si>
    <t>Колопроктология</t>
  </si>
  <si>
    <t>ГБУЗ РК «Евпаторийская городская больница»</t>
  </si>
  <si>
    <t>Психоневрологическое отделение</t>
  </si>
  <si>
    <t>ГБУЗ РК «Ялтинская городская  больница №2»</t>
  </si>
  <si>
    <t>отделение анестезиологии-реанимации и интенсивной терапии</t>
  </si>
  <si>
    <t>отделение анестезиологии-реанимации хирургии</t>
  </si>
  <si>
    <t>отделение травматологии и ортопедии</t>
  </si>
  <si>
    <t>нейрохирургическое отделение</t>
  </si>
  <si>
    <t>Детское хирургическое отделение</t>
  </si>
  <si>
    <t>онкологические</t>
  </si>
  <si>
    <t>онкологическое отделение хирургических методов лечения</t>
  </si>
  <si>
    <t>неврологические для больных с острыми нарушениями мозгового кровобращения</t>
  </si>
  <si>
    <t>кардиологическое для больных с острым инфарктом миокарда</t>
  </si>
  <si>
    <t>кардиологическое</t>
  </si>
  <si>
    <t>ГБУЗ РК "Ялтинская городская  больница №1"</t>
  </si>
  <si>
    <t xml:space="preserve">ИТОГО: </t>
  </si>
  <si>
    <t>Отделение нефрологии и диализа</t>
  </si>
  <si>
    <t>Терапевтическое отделение, неврологические</t>
  </si>
  <si>
    <t>аллергология и иммунология</t>
  </si>
  <si>
    <t>Пульмонологическое отделение, аллергологические</t>
  </si>
  <si>
    <t>Пульмонологическое отделение</t>
  </si>
  <si>
    <t>Гастроэнтерологическое отделение</t>
  </si>
  <si>
    <t>гастроэнтерологические</t>
  </si>
  <si>
    <t>гастроэнтерология</t>
  </si>
  <si>
    <t>ГБУЗ РК "Керченская городская больница №3"</t>
  </si>
  <si>
    <t>офтальмологическое  отделение</t>
  </si>
  <si>
    <t>ревматологическое отделение</t>
  </si>
  <si>
    <t>неврологические для больных с острыми нарушениями мозгового кровообращения</t>
  </si>
  <si>
    <t>неврологическое отделеие</t>
  </si>
  <si>
    <t>Кардиологические отделение</t>
  </si>
  <si>
    <t>кардиологические для больных с острым инфарктом миокарда</t>
  </si>
  <si>
    <t>кардиологические отделение</t>
  </si>
  <si>
    <t>гнойное хирургическое  отделение</t>
  </si>
  <si>
    <t>хирургическое отделение</t>
  </si>
  <si>
    <t>урологическое отделение</t>
  </si>
  <si>
    <t xml:space="preserve">реабилитационные для больных с заболеваниями опорно-двигательного аппарата </t>
  </si>
  <si>
    <t>травматологии и ортопедии</t>
  </si>
  <si>
    <t>инфекционное</t>
  </si>
  <si>
    <t>ГБУЗ РК "Керченская больница №1 им. Н.И.Пирогова"</t>
  </si>
  <si>
    <t xml:space="preserve">Урологические </t>
  </si>
  <si>
    <t>абдоминальная хирургия</t>
  </si>
  <si>
    <t xml:space="preserve">сосудистая хирургии </t>
  </si>
  <si>
    <t xml:space="preserve">Отделение анестезиологии-реанимации с палатами реанимации и интенсивной терапии для взрослого населения </t>
  </si>
  <si>
    <t>реабилитационные для больных с заболеваниями центральной нервной системы и органов чувств</t>
  </si>
  <si>
    <t>Отделение медицинской реабилитации пациентов с нарушением функции центральной нервной системы</t>
  </si>
  <si>
    <t xml:space="preserve">пульмонологические </t>
  </si>
  <si>
    <t xml:space="preserve">оториноларингологические </t>
  </si>
  <si>
    <t xml:space="preserve">нефрологические </t>
  </si>
  <si>
    <t>Нефрология</t>
  </si>
  <si>
    <t>неврологические  интенсивной терапии</t>
  </si>
  <si>
    <t>Неврологическое отделение для больных с острыми нарушениями мозгового кровообращения (Первичное сосудистое отделение)</t>
  </si>
  <si>
    <t>кардиологические  интенсивной терапии</t>
  </si>
  <si>
    <t>кардиологические   для больных с острым инфарктом миокарда</t>
  </si>
  <si>
    <t>Кардиологическое отделение для больных с острым инфарктом миокарда (Первичное сосудистое отделение)</t>
  </si>
  <si>
    <t xml:space="preserve">кардиологические </t>
  </si>
  <si>
    <t>инфекционные  (для больных ВИЧ (СПИДом)</t>
  </si>
  <si>
    <t xml:space="preserve">инфекционные  </t>
  </si>
  <si>
    <t>Инфекционное отделение № 2</t>
  </si>
  <si>
    <t>Инфекционное отделение № 1</t>
  </si>
  <si>
    <t xml:space="preserve">терапевтические </t>
  </si>
  <si>
    <t xml:space="preserve">гастроэнтерологические </t>
  </si>
  <si>
    <t xml:space="preserve">Гастроэнтерология                    </t>
  </si>
  <si>
    <t xml:space="preserve">аллергологические </t>
  </si>
  <si>
    <t xml:space="preserve">Аллергология и иммунология           </t>
  </si>
  <si>
    <t>ГБУЗ РК "Симферопольская городская клиническая  больница №7"</t>
  </si>
  <si>
    <t>Городские больницы</t>
  </si>
  <si>
    <t>Реанимационные для новорожденных</t>
  </si>
  <si>
    <t>Отделение анестезиологии и реанимации новорожденных</t>
  </si>
  <si>
    <t>Кроме того:</t>
  </si>
  <si>
    <t>Патологии новорожденных и недоношенных детей</t>
  </si>
  <si>
    <t xml:space="preserve">Отделение патологии новорожденных и недоношенных новорожденных </t>
  </si>
  <si>
    <t>гематология</t>
  </si>
  <si>
    <t>Онкологические для детей</t>
  </si>
  <si>
    <t>детская онкология</t>
  </si>
  <si>
    <t>Детская онкология и гематология с химиотерапией</t>
  </si>
  <si>
    <t>Нефрологические</t>
  </si>
  <si>
    <t xml:space="preserve">Нефрологическое отделение </t>
  </si>
  <si>
    <t>Эндокринологические для детей</t>
  </si>
  <si>
    <t>детская эндокринология</t>
  </si>
  <si>
    <t xml:space="preserve"> Гастроэнтерологические</t>
  </si>
  <si>
    <t xml:space="preserve"> Ревматологические</t>
  </si>
  <si>
    <t>Соматическое отделение</t>
  </si>
  <si>
    <t>Кардиологические для детей</t>
  </si>
  <si>
    <t>детская кардиология</t>
  </si>
  <si>
    <t>Детское кардиологическое отделение</t>
  </si>
  <si>
    <t xml:space="preserve">Офтальмологическое микрохирургическое отделение </t>
  </si>
  <si>
    <t>Ортопедические</t>
  </si>
  <si>
    <t>Травматолого-ортопедическое отделение</t>
  </si>
  <si>
    <t>Челюстно-лицевой хирургии</t>
  </si>
  <si>
    <t>Торакальной хирургии</t>
  </si>
  <si>
    <t>торакальная хирургия</t>
  </si>
  <si>
    <t>Уроандрологические для детей</t>
  </si>
  <si>
    <t>ГБУЗ РК  «Республиканская детская клиническая больница»</t>
  </si>
  <si>
    <t>Детские краевые, республиканские,  областные, окружные больницы</t>
  </si>
  <si>
    <t xml:space="preserve">Интенсивной терапии для новорожденных </t>
  </si>
  <si>
    <t xml:space="preserve">Патологии новорожденных и недоношенных детей </t>
  </si>
  <si>
    <t>Отделение анестезиологии-реанимации с палатами реанимации и интенсивной терапии для новорожденных</t>
  </si>
  <si>
    <t>Для новорожденных</t>
  </si>
  <si>
    <t xml:space="preserve">Акушерское физиологическое и акушерское обсервационное отделение для новорожденных детей </t>
  </si>
  <si>
    <t>Отделение анестезиологии - реаниматологии для женщин с палатой пробуждения для родового отделения</t>
  </si>
  <si>
    <t>Отделение реанимации и интенсивной терапии №5 для взрослого населения</t>
  </si>
  <si>
    <t>Отделение реанимации и интенсивной терапии №4 для взрослого населения</t>
  </si>
  <si>
    <t>Отделение анестезиологии-реани-мации с палатами реанимации и интенсивной терапии №3 для взрослого населения</t>
  </si>
  <si>
    <t>Отделение анестезиологии-реани-мации с палатами реанимации и интенсивной терапии №2 для взрослого населения</t>
  </si>
  <si>
    <t>Отделение анестезиологии-реанимации по ведению больных нейрохирургического профиля</t>
  </si>
  <si>
    <t>Отделение анестезиологии-реани-мации с палатами реанимации и интенсивной терапии №1 для взрослого населения</t>
  </si>
  <si>
    <t>Гинекологическое отделение с операционными</t>
  </si>
  <si>
    <t>Акушерское физиологическое отделение совместного пребывания матери и ребенка</t>
  </si>
  <si>
    <t>Кардиохирургические</t>
  </si>
  <si>
    <t>Отделение хирургического лечения сложных нарушений ритма и электрокардиостимуляции</t>
  </si>
  <si>
    <t>Кардиохирургическое отделение</t>
  </si>
  <si>
    <t xml:space="preserve">Кардиология </t>
  </si>
  <si>
    <t xml:space="preserve">Кардиологическое отделение с палатами реанимации и интенсивной терапии №5 </t>
  </si>
  <si>
    <t>Кардиологическое отделение №3</t>
  </si>
  <si>
    <t>Кардиологическое отделение №2</t>
  </si>
  <si>
    <t>Кардиологическое отделение №1</t>
  </si>
  <si>
    <t>Офтальмологическое отделение№2</t>
  </si>
  <si>
    <t>Офтальмологическое отделение№1</t>
  </si>
  <si>
    <t>Терапевтические отделение</t>
  </si>
  <si>
    <t>Ревматологические</t>
  </si>
  <si>
    <t xml:space="preserve">Ревматология </t>
  </si>
  <si>
    <t>Ревматологическое отделение</t>
  </si>
  <si>
    <t xml:space="preserve">Гастроэнтерология </t>
  </si>
  <si>
    <t>Эндокринологическое отделение</t>
  </si>
  <si>
    <t>Неврологические для больных с ОНМК</t>
  </si>
  <si>
    <t>Неврологическое отделение для больных с ОНМК</t>
  </si>
  <si>
    <t>Отделение неврологии</t>
  </si>
  <si>
    <t>Колопроктологическое отделение</t>
  </si>
  <si>
    <t>Отделение нейрохирургии</t>
  </si>
  <si>
    <t>Сосудистой хирургии</t>
  </si>
  <si>
    <t>Отделение сосудистой хирургии</t>
  </si>
  <si>
    <t xml:space="preserve">Отделение урологии </t>
  </si>
  <si>
    <t>ГБУЗ РК «Республиканская клиническая больница  им.Н.А.Семашко»</t>
  </si>
  <si>
    <t>Краевые, республиканские, областные, окружные больницы</t>
  </si>
  <si>
    <t>Детские</t>
  </si>
  <si>
    <t>Взрослые</t>
  </si>
  <si>
    <t>Хозрасчет</t>
  </si>
  <si>
    <t>Бюджет</t>
  </si>
  <si>
    <t>ОМС</t>
  </si>
  <si>
    <t>* согласно Приказа  МЗ РФ от 17 мая 2012 г. №555н</t>
  </si>
  <si>
    <t>Источники финансирования</t>
  </si>
  <si>
    <t>Виды коек</t>
  </si>
  <si>
    <t xml:space="preserve">Всего коек </t>
  </si>
  <si>
    <t>Профили коек*</t>
  </si>
  <si>
    <t>Профили медицинской помощи*</t>
  </si>
  <si>
    <t>Наименование отделение</t>
  </si>
  <si>
    <t>Наименование МО</t>
  </si>
  <si>
    <t>Анестезиология и реанимация</t>
  </si>
  <si>
    <t>Республики Крым</t>
  </si>
  <si>
    <t>Приложение 1</t>
  </si>
  <si>
    <t>к приказу Министерства здравоохранения</t>
  </si>
  <si>
    <t xml:space="preserve">детская </t>
  </si>
  <si>
    <t>Травмотология и ортопедия</t>
  </si>
  <si>
    <t>Гериатрия</t>
  </si>
  <si>
    <t>Геронтологические</t>
  </si>
  <si>
    <t>Отделение анестезиологии - реанимации с палатами реанимации и интенсивной терапии</t>
  </si>
  <si>
    <t>Отделение анестезиологии - реанимации с палатами по ведению больных нейрохирургического профиля</t>
  </si>
  <si>
    <t xml:space="preserve">Коечный фонд круглосуточных стационаров медицинских организаций, относящихся к ведению Министерства здравоохранения Республики Крым, на 2019 год </t>
  </si>
  <si>
    <t>от «29» декабря 2018 года  № 2531</t>
  </si>
  <si>
    <t>Реабилитационные для больных с заболеваниями опорно - двигательного аппарата и периферической нервной системы</t>
  </si>
</sst>
</file>

<file path=xl/styles.xml><?xml version="1.0" encoding="utf-8"?>
<styleSheet xmlns="http://schemas.openxmlformats.org/spreadsheetml/2006/main">
  <numFmts count="1">
    <numFmt numFmtId="41" formatCode="_-* #,##0_р_._-;\-* #,##0_р_._-;_-* &quot;-&quot;_р_._-;_-@_-"/>
  </numFmts>
  <fonts count="1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3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0" fontId="8" fillId="5" borderId="0" applyNumberFormat="0" applyBorder="0" applyAlignment="0" applyProtection="0"/>
    <xf numFmtId="0" fontId="12" fillId="0" borderId="0"/>
    <xf numFmtId="0" fontId="13" fillId="0" borderId="0"/>
    <xf numFmtId="0" fontId="2" fillId="0" borderId="0"/>
  </cellStyleXfs>
  <cellXfs count="192">
    <xf numFmtId="0" fontId="0" fillId="0" borderId="0" xfId="0"/>
    <xf numFmtId="41" fontId="3" fillId="2" borderId="0" xfId="1" applyNumberFormat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center" vertical="center"/>
    </xf>
    <xf numFmtId="41" fontId="3" fillId="2" borderId="2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41" fontId="3" fillId="3" borderId="4" xfId="0" applyNumberFormat="1" applyFont="1" applyFill="1" applyBorder="1" applyAlignment="1">
      <alignment horizontal="center" vertical="center"/>
    </xf>
    <xf numFmtId="41" fontId="3" fillId="3" borderId="5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0" fillId="0" borderId="0" xfId="0" applyFill="1"/>
    <xf numFmtId="0" fontId="4" fillId="2" borderId="5" xfId="2" applyFont="1" applyFill="1" applyBorder="1" applyAlignment="1">
      <alignment vertical="center" wrapText="1"/>
    </xf>
    <xf numFmtId="41" fontId="3" fillId="2" borderId="4" xfId="1" applyNumberFormat="1" applyFont="1" applyFill="1" applyBorder="1" applyAlignment="1">
      <alignment horizontal="center" vertical="center"/>
    </xf>
    <xf numFmtId="41" fontId="3" fillId="2" borderId="5" xfId="1" applyNumberFormat="1" applyFont="1" applyFill="1" applyBorder="1" applyAlignment="1">
      <alignment horizontal="center" vertical="center"/>
    </xf>
    <xf numFmtId="41" fontId="6" fillId="2" borderId="4" xfId="2" applyNumberFormat="1" applyFont="1" applyFill="1" applyBorder="1" applyAlignment="1">
      <alignment horizontal="center" vertical="center" wrapText="1"/>
    </xf>
    <xf numFmtId="41" fontId="6" fillId="2" borderId="5" xfId="2" applyNumberFormat="1" applyFont="1" applyFill="1" applyBorder="1" applyAlignment="1">
      <alignment horizontal="center" vertical="center" wrapText="1"/>
    </xf>
    <xf numFmtId="0" fontId="0" fillId="4" borderId="0" xfId="0" applyFill="1"/>
    <xf numFmtId="41" fontId="4" fillId="2" borderId="4" xfId="2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41" fontId="3" fillId="2" borderId="0" xfId="1" applyNumberFormat="1" applyFont="1" applyFill="1" applyBorder="1" applyAlignment="1">
      <alignment horizontal="left" vertical="center" wrapText="1"/>
    </xf>
    <xf numFmtId="41" fontId="3" fillId="2" borderId="0" xfId="1" applyNumberFormat="1" applyFont="1" applyFill="1" applyBorder="1" applyAlignment="1">
      <alignment horizontal="left" vertical="center"/>
    </xf>
    <xf numFmtId="41" fontId="5" fillId="2" borderId="0" xfId="1" applyNumberFormat="1" applyFont="1" applyFill="1" applyBorder="1" applyAlignment="1">
      <alignment horizontal="left" vertical="center" wrapText="1"/>
    </xf>
    <xf numFmtId="41" fontId="5" fillId="2" borderId="0" xfId="1" applyNumberFormat="1" applyFont="1" applyFill="1" applyBorder="1" applyAlignment="1">
      <alignment horizontal="left" vertical="center"/>
    </xf>
    <xf numFmtId="0" fontId="3" fillId="4" borderId="0" xfId="5" applyFont="1" applyFill="1" applyAlignment="1">
      <alignment vertical="top"/>
    </xf>
    <xf numFmtId="0" fontId="4" fillId="2" borderId="6" xfId="2" applyFont="1" applyFill="1" applyBorder="1" applyAlignment="1">
      <alignment horizontal="left" vertical="top"/>
    </xf>
    <xf numFmtId="0" fontId="4" fillId="2" borderId="6" xfId="2" applyFont="1" applyFill="1" applyBorder="1" applyAlignment="1">
      <alignment horizontal="left" vertical="top" wrapText="1"/>
    </xf>
    <xf numFmtId="0" fontId="3" fillId="2" borderId="3" xfId="1" applyFont="1" applyFill="1" applyBorder="1" applyAlignment="1">
      <alignment horizontal="center" vertical="top"/>
    </xf>
    <xf numFmtId="0" fontId="3" fillId="2" borderId="0" xfId="1" applyFont="1" applyFill="1" applyBorder="1" applyAlignment="1">
      <alignment horizontal="center" vertical="top"/>
    </xf>
    <xf numFmtId="0" fontId="0" fillId="6" borderId="0" xfId="0" applyFill="1"/>
    <xf numFmtId="0" fontId="9" fillId="4" borderId="0" xfId="0" applyFont="1" applyFill="1" applyAlignment="1">
      <alignment horizontal="center" vertical="center"/>
    </xf>
    <xf numFmtId="0" fontId="15" fillId="4" borderId="0" xfId="0" applyFont="1" applyFill="1" applyAlignment="1"/>
    <xf numFmtId="0" fontId="0" fillId="4" borderId="0" xfId="0" applyFill="1" applyAlignment="1">
      <alignment horizontal="center" vertical="center"/>
    </xf>
    <xf numFmtId="0" fontId="3" fillId="4" borderId="0" xfId="5" applyFont="1" applyFill="1" applyAlignment="1">
      <alignment horizontal="center" vertical="top"/>
    </xf>
    <xf numFmtId="0" fontId="3" fillId="2" borderId="0" xfId="1" applyFont="1" applyFill="1" applyBorder="1" applyAlignment="1">
      <alignment horizontal="center" vertical="center" wrapText="1"/>
    </xf>
    <xf numFmtId="41" fontId="3" fillId="2" borderId="0" xfId="1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left" vertical="center"/>
    </xf>
    <xf numFmtId="0" fontId="3" fillId="2" borderId="0" xfId="1" applyFont="1" applyFill="1" applyAlignment="1">
      <alignment horizontal="center" vertical="top"/>
    </xf>
    <xf numFmtId="0" fontId="0" fillId="4" borderId="0" xfId="0" applyFont="1" applyFill="1" applyAlignment="1">
      <alignment horizontal="left" vertical="center"/>
    </xf>
    <xf numFmtId="0" fontId="14" fillId="4" borderId="0" xfId="0" applyFont="1" applyFill="1" applyAlignment="1"/>
    <xf numFmtId="0" fontId="0" fillId="4" borderId="0" xfId="0" applyFont="1" applyFill="1" applyAlignment="1">
      <alignment horizontal="center" vertical="center"/>
    </xf>
    <xf numFmtId="0" fontId="9" fillId="2" borderId="5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center" vertical="center" wrapText="1"/>
    </xf>
    <xf numFmtId="41" fontId="9" fillId="4" borderId="5" xfId="0" applyNumberFormat="1" applyFont="1" applyFill="1" applyBorder="1" applyAlignment="1">
      <alignment horizontal="center" vertical="center" wrapText="1"/>
    </xf>
    <xf numFmtId="41" fontId="5" fillId="4" borderId="5" xfId="1" applyNumberFormat="1" applyFont="1" applyFill="1" applyBorder="1" applyAlignment="1">
      <alignment horizontal="center" vertical="center"/>
    </xf>
    <xf numFmtId="41" fontId="5" fillId="4" borderId="5" xfId="4" applyNumberFormat="1" applyFont="1" applyFill="1" applyBorder="1" applyAlignment="1">
      <alignment horizontal="center" vertical="center"/>
    </xf>
    <xf numFmtId="41" fontId="5" fillId="4" borderId="4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 wrapText="1"/>
    </xf>
    <xf numFmtId="41" fontId="5" fillId="4" borderId="4" xfId="1" applyNumberFormat="1" applyFont="1" applyFill="1" applyBorder="1" applyAlignment="1">
      <alignment horizontal="center" vertical="center" wrapText="1"/>
    </xf>
    <xf numFmtId="41" fontId="3" fillId="4" borderId="5" xfId="1" applyNumberFormat="1" applyFont="1" applyFill="1" applyBorder="1" applyAlignment="1">
      <alignment horizontal="center" vertical="center"/>
    </xf>
    <xf numFmtId="41" fontId="3" fillId="4" borderId="4" xfId="1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41" fontId="3" fillId="4" borderId="5" xfId="1" applyNumberFormat="1" applyFont="1" applyFill="1" applyBorder="1" applyAlignment="1">
      <alignment horizontal="center" vertical="center" wrapText="1"/>
    </xf>
    <xf numFmtId="41" fontId="3" fillId="4" borderId="4" xfId="1" applyNumberFormat="1" applyFont="1" applyFill="1" applyBorder="1" applyAlignment="1">
      <alignment horizontal="center" vertical="center" wrapText="1"/>
    </xf>
    <xf numFmtId="41" fontId="5" fillId="2" borderId="5" xfId="1" applyNumberFormat="1" applyFont="1" applyFill="1" applyBorder="1" applyAlignment="1">
      <alignment horizontal="center" vertical="center" wrapText="1"/>
    </xf>
    <xf numFmtId="41" fontId="5" fillId="2" borderId="4" xfId="1" applyNumberFormat="1" applyFont="1" applyFill="1" applyBorder="1" applyAlignment="1">
      <alignment horizontal="center" vertical="center" wrapText="1"/>
    </xf>
    <xf numFmtId="41" fontId="6" fillId="2" borderId="5" xfId="2" applyNumberFormat="1" applyFont="1" applyFill="1" applyBorder="1" applyAlignment="1">
      <alignment horizontal="center" vertical="center"/>
    </xf>
    <xf numFmtId="41" fontId="4" fillId="2" borderId="5" xfId="2" applyNumberFormat="1" applyFont="1" applyFill="1" applyBorder="1" applyAlignment="1">
      <alignment horizontal="center" vertical="center"/>
    </xf>
    <xf numFmtId="41" fontId="4" fillId="2" borderId="4" xfId="2" applyNumberFormat="1" applyFont="1" applyFill="1" applyBorder="1" applyAlignment="1">
      <alignment horizontal="center" vertical="center"/>
    </xf>
    <xf numFmtId="41" fontId="6" fillId="4" borderId="5" xfId="2" applyNumberFormat="1" applyFont="1" applyFill="1" applyBorder="1" applyAlignment="1">
      <alignment horizontal="center" vertical="center"/>
    </xf>
    <xf numFmtId="41" fontId="6" fillId="2" borderId="5" xfId="3" applyNumberFormat="1" applyFont="1" applyFill="1" applyBorder="1" applyAlignment="1" applyProtection="1">
      <alignment horizontal="center" vertical="center"/>
    </xf>
    <xf numFmtId="41" fontId="6" fillId="2" borderId="4" xfId="3" applyNumberFormat="1" applyFont="1" applyFill="1" applyBorder="1" applyAlignment="1" applyProtection="1">
      <alignment horizontal="center" vertical="center"/>
    </xf>
    <xf numFmtId="0" fontId="5" fillId="2" borderId="5" xfId="1" applyNumberFormat="1" applyFont="1" applyFill="1" applyBorder="1" applyAlignment="1">
      <alignment horizontal="center" vertical="center" wrapText="1"/>
    </xf>
    <xf numFmtId="0" fontId="4" fillId="4" borderId="7" xfId="2" applyFont="1" applyFill="1" applyBorder="1" applyAlignment="1">
      <alignment vertical="top" wrapText="1"/>
    </xf>
    <xf numFmtId="41" fontId="5" fillId="4" borderId="5" xfId="0" applyNumberFormat="1" applyFont="1" applyFill="1" applyBorder="1" applyAlignment="1">
      <alignment horizontal="center" vertical="center" wrapText="1"/>
    </xf>
    <xf numFmtId="41" fontId="5" fillId="4" borderId="4" xfId="0" applyNumberFormat="1" applyFont="1" applyFill="1" applyBorder="1" applyAlignment="1">
      <alignment horizontal="center" vertical="center" wrapText="1"/>
    </xf>
    <xf numFmtId="41" fontId="6" fillId="4" borderId="5" xfId="2" applyNumberFormat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41" fontId="5" fillId="4" borderId="5" xfId="0" applyNumberFormat="1" applyFont="1" applyFill="1" applyBorder="1" applyAlignment="1">
      <alignment horizontal="center" vertical="center"/>
    </xf>
    <xf numFmtId="41" fontId="3" fillId="4" borderId="5" xfId="0" applyNumberFormat="1" applyFont="1" applyFill="1" applyBorder="1" applyAlignment="1">
      <alignment horizontal="center" vertical="center"/>
    </xf>
    <xf numFmtId="41" fontId="3" fillId="4" borderId="4" xfId="0" applyNumberFormat="1" applyFont="1" applyFill="1" applyBorder="1" applyAlignment="1">
      <alignment horizontal="center" vertical="center"/>
    </xf>
    <xf numFmtId="0" fontId="17" fillId="4" borderId="0" xfId="0" applyFont="1" applyFill="1"/>
    <xf numFmtId="0" fontId="1" fillId="4" borderId="0" xfId="0" applyFont="1" applyFill="1" applyAlignment="1">
      <alignment vertical="top"/>
    </xf>
    <xf numFmtId="41" fontId="9" fillId="2" borderId="5" xfId="1" applyNumberFormat="1" applyFont="1" applyFill="1" applyBorder="1" applyAlignment="1">
      <alignment horizontal="center" vertical="center"/>
    </xf>
    <xf numFmtId="0" fontId="0" fillId="8" borderId="0" xfId="0" applyFill="1"/>
    <xf numFmtId="41" fontId="5" fillId="2" borderId="5" xfId="1" applyNumberFormat="1" applyFont="1" applyFill="1" applyBorder="1" applyAlignment="1">
      <alignment horizontal="center" vertical="center"/>
    </xf>
    <xf numFmtId="41" fontId="5" fillId="2" borderId="4" xfId="1" applyNumberFormat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15" fillId="4" borderId="0" xfId="0" applyFont="1" applyFill="1" applyAlignment="1">
      <alignment horizontal="left"/>
    </xf>
    <xf numFmtId="0" fontId="14" fillId="4" borderId="0" xfId="0" applyFont="1" applyFill="1" applyAlignment="1">
      <alignment horizontal="left"/>
    </xf>
    <xf numFmtId="0" fontId="3" fillId="2" borderId="19" xfId="1" applyFont="1" applyFill="1" applyBorder="1" applyAlignment="1">
      <alignment horizontal="center" vertical="center" wrapText="1"/>
    </xf>
    <xf numFmtId="41" fontId="3" fillId="2" borderId="5" xfId="1" applyNumberFormat="1" applyFont="1" applyFill="1" applyBorder="1" applyAlignment="1">
      <alignment horizontal="center" vertical="center" wrapText="1"/>
    </xf>
    <xf numFmtId="41" fontId="3" fillId="2" borderId="4" xfId="1" applyNumberFormat="1" applyFont="1" applyFill="1" applyBorder="1" applyAlignment="1">
      <alignment horizontal="center" vertical="center" wrapText="1"/>
    </xf>
    <xf numFmtId="41" fontId="5" fillId="2" borderId="5" xfId="1" applyNumberFormat="1" applyFont="1" applyFill="1" applyBorder="1" applyAlignment="1">
      <alignment horizontal="right" vertical="center"/>
    </xf>
    <xf numFmtId="41" fontId="5" fillId="2" borderId="4" xfId="1" applyNumberFormat="1" applyFont="1" applyFill="1" applyBorder="1" applyAlignment="1">
      <alignment horizontal="right" vertical="center"/>
    </xf>
    <xf numFmtId="0" fontId="10" fillId="4" borderId="5" xfId="0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  <xf numFmtId="41" fontId="5" fillId="2" borderId="5" xfId="1" applyNumberFormat="1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41" fontId="5" fillId="2" borderId="4" xfId="1" applyNumberFormat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6" fillId="2" borderId="5" xfId="3" applyNumberFormat="1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6" fillId="4" borderId="5" xfId="2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 shrinkToFit="1"/>
    </xf>
    <xf numFmtId="0" fontId="5" fillId="4" borderId="5" xfId="4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41" fontId="3" fillId="2" borderId="5" xfId="1" applyNumberFormat="1" applyFont="1" applyFill="1" applyBorder="1" applyAlignment="1">
      <alignment horizontal="center" vertical="center" wrapText="1"/>
    </xf>
    <xf numFmtId="41" fontId="3" fillId="2" borderId="4" xfId="1" applyNumberFormat="1" applyFont="1" applyFill="1" applyBorder="1" applyAlignment="1">
      <alignment horizontal="center" vertical="center" wrapText="1"/>
    </xf>
    <xf numFmtId="41" fontId="5" fillId="2" borderId="5" xfId="1" applyNumberFormat="1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41" fontId="5" fillId="2" borderId="5" xfId="1" applyNumberFormat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9" xfId="2" applyFont="1" applyFill="1" applyBorder="1" applyAlignment="1">
      <alignment horizontal="center" vertical="top" wrapText="1"/>
    </xf>
    <xf numFmtId="0" fontId="4" fillId="2" borderId="8" xfId="2" applyFont="1" applyFill="1" applyBorder="1" applyAlignment="1">
      <alignment horizontal="center" vertical="top" wrapText="1"/>
    </xf>
    <xf numFmtId="0" fontId="4" fillId="2" borderId="7" xfId="2" applyFont="1" applyFill="1" applyBorder="1" applyAlignment="1">
      <alignment horizontal="center" vertical="top" wrapText="1"/>
    </xf>
    <xf numFmtId="0" fontId="4" fillId="3" borderId="5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top" wrapText="1"/>
    </xf>
    <xf numFmtId="0" fontId="4" fillId="4" borderId="5" xfId="1" applyFont="1" applyFill="1" applyBorder="1" applyAlignment="1">
      <alignment horizontal="center" vertical="center" wrapText="1"/>
    </xf>
    <xf numFmtId="41" fontId="5" fillId="2" borderId="5" xfId="1" applyNumberFormat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41" fontId="5" fillId="2" borderId="4" xfId="1" applyNumberFormat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top" wrapText="1"/>
    </xf>
    <xf numFmtId="0" fontId="5" fillId="2" borderId="11" xfId="1" applyFont="1" applyFill="1" applyBorder="1" applyAlignment="1">
      <alignment horizontal="center" vertical="top" wrapText="1"/>
    </xf>
    <xf numFmtId="0" fontId="5" fillId="2" borderId="10" xfId="1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4" fillId="2" borderId="6" xfId="2" applyFont="1" applyFill="1" applyBorder="1" applyAlignment="1">
      <alignment horizontal="center" vertical="top" wrapText="1"/>
    </xf>
    <xf numFmtId="0" fontId="7" fillId="4" borderId="6" xfId="0" applyFont="1" applyFill="1" applyBorder="1" applyAlignment="1">
      <alignment vertical="top"/>
    </xf>
    <xf numFmtId="0" fontId="5" fillId="2" borderId="11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4" fillId="4" borderId="5" xfId="2" applyFont="1" applyFill="1" applyBorder="1" applyAlignment="1">
      <alignment horizontal="center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left" vertical="center" wrapText="1"/>
    </xf>
    <xf numFmtId="0" fontId="4" fillId="2" borderId="5" xfId="2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left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6" fillId="2" borderId="5" xfId="3" applyNumberFormat="1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4" fillId="4" borderId="6" xfId="2" applyFont="1" applyFill="1" applyBorder="1" applyAlignment="1">
      <alignment horizontal="center" vertical="top" wrapText="1"/>
    </xf>
    <xf numFmtId="0" fontId="6" fillId="4" borderId="5" xfId="2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4" fillId="2" borderId="17" xfId="2" applyFont="1" applyFill="1" applyBorder="1" applyAlignment="1">
      <alignment horizontal="left" vertical="center"/>
    </xf>
    <xf numFmtId="0" fontId="4" fillId="2" borderId="16" xfId="2" applyFont="1" applyFill="1" applyBorder="1" applyAlignment="1">
      <alignment horizontal="left" vertical="center"/>
    </xf>
    <xf numFmtId="0" fontId="6" fillId="2" borderId="12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 shrinkToFit="1"/>
    </xf>
    <xf numFmtId="0" fontId="4" fillId="4" borderId="9" xfId="2" applyFont="1" applyFill="1" applyBorder="1" applyAlignment="1">
      <alignment horizontal="center" vertical="top" wrapText="1"/>
    </xf>
    <xf numFmtId="0" fontId="4" fillId="4" borderId="8" xfId="2" applyFont="1" applyFill="1" applyBorder="1" applyAlignment="1">
      <alignment horizontal="center" vertical="top" wrapText="1"/>
    </xf>
    <xf numFmtId="0" fontId="4" fillId="4" borderId="7" xfId="2" applyFont="1" applyFill="1" applyBorder="1" applyAlignment="1">
      <alignment horizontal="center" vertical="top" wrapText="1"/>
    </xf>
    <xf numFmtId="0" fontId="5" fillId="4" borderId="5" xfId="4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left"/>
    </xf>
    <xf numFmtId="0" fontId="14" fillId="4" borderId="0" xfId="0" applyFont="1" applyFill="1" applyAlignment="1">
      <alignment horizontal="left"/>
    </xf>
    <xf numFmtId="0" fontId="16" fillId="2" borderId="0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41" fontId="3" fillId="2" borderId="19" xfId="1" applyNumberFormat="1" applyFont="1" applyFill="1" applyBorder="1" applyAlignment="1">
      <alignment horizontal="center" vertical="center" wrapText="1"/>
    </xf>
    <xf numFmtId="41" fontId="3" fillId="2" borderId="5" xfId="1" applyNumberFormat="1" applyFont="1" applyFill="1" applyBorder="1" applyAlignment="1">
      <alignment horizontal="center" vertical="center" wrapText="1"/>
    </xf>
    <xf numFmtId="41" fontId="3" fillId="2" borderId="18" xfId="1" applyNumberFormat="1" applyFont="1" applyFill="1" applyBorder="1" applyAlignment="1">
      <alignment horizontal="center" vertical="center" wrapText="1"/>
    </xf>
    <xf numFmtId="41" fontId="3" fillId="2" borderId="4" xfId="1" applyNumberFormat="1" applyFont="1" applyFill="1" applyBorder="1" applyAlignment="1">
      <alignment horizontal="center" vertical="center" wrapText="1"/>
    </xf>
  </cellXfs>
  <cellStyles count="7">
    <cellStyle name="Excel Built-in Normal" xfId="1"/>
    <cellStyle name="Excel Built-in Normal 1" xfId="2"/>
    <cellStyle name="Excel_BuiltIn_Акцент2 1" xfId="3"/>
    <cellStyle name="Обычный" xfId="0" builtinId="0"/>
    <cellStyle name="Обычный 2" xfId="5"/>
    <cellStyle name="Обычный 3" xfId="4"/>
    <cellStyle name="Пояснение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N725"/>
  <sheetViews>
    <sheetView tabSelected="1" view="pageBreakPreview" zoomScale="115" zoomScaleNormal="100" zoomScaleSheetLayoutView="115" workbookViewId="0">
      <pane xSplit="5" ySplit="12" topLeftCell="F496" activePane="bottomRight" state="frozen"/>
      <selection pane="topRight" activeCell="F1" sqref="F1"/>
      <selection pane="bottomLeft" activeCell="A10" sqref="A10"/>
      <selection pane="bottomRight" activeCell="H506" sqref="H506"/>
    </sheetView>
  </sheetViews>
  <sheetFormatPr defaultRowHeight="15"/>
  <cols>
    <col min="1" max="1" width="24.28515625" style="76" customWidth="1"/>
    <col min="2" max="2" width="29.5703125" style="32" customWidth="1"/>
    <col min="3" max="3" width="21" style="32" customWidth="1"/>
    <col min="4" max="4" width="24.7109375" style="32" customWidth="1"/>
    <col min="5" max="5" width="9.42578125" style="32" bestFit="1" customWidth="1"/>
    <col min="6" max="6" width="10.140625" style="32" customWidth="1"/>
    <col min="7" max="7" width="9.140625" style="32"/>
    <col min="8" max="8" width="10.42578125" style="32" customWidth="1"/>
    <col min="9" max="9" width="9.140625" style="32"/>
    <col min="10" max="10" width="10.28515625" style="32" customWidth="1"/>
    <col min="11" max="11" width="9.140625" style="32"/>
    <col min="12" max="12" width="10.140625" style="32" customWidth="1"/>
    <col min="13" max="13" width="9.140625" style="32"/>
  </cols>
  <sheetData>
    <row r="1" spans="1:13">
      <c r="A1" s="24"/>
      <c r="B1" s="30"/>
      <c r="C1" s="30"/>
      <c r="D1" s="30"/>
      <c r="E1" s="30"/>
      <c r="F1" s="30"/>
      <c r="G1" s="30"/>
      <c r="H1" s="31" t="s">
        <v>591</v>
      </c>
      <c r="J1" s="30"/>
      <c r="K1" s="30"/>
      <c r="L1" s="30"/>
      <c r="M1" s="30"/>
    </row>
    <row r="2" spans="1:13">
      <c r="A2" s="33"/>
      <c r="B2" s="34"/>
      <c r="C2" s="34"/>
      <c r="D2" s="34"/>
      <c r="E2" s="35"/>
      <c r="F2" s="35"/>
      <c r="G2" s="35"/>
      <c r="H2" s="82" t="s">
        <v>592</v>
      </c>
      <c r="I2" s="36"/>
      <c r="J2" s="20"/>
      <c r="K2" s="20"/>
      <c r="L2" s="36"/>
      <c r="M2" s="36"/>
    </row>
    <row r="3" spans="1:13">
      <c r="A3" s="37"/>
      <c r="B3" s="34"/>
      <c r="C3" s="34"/>
      <c r="D3" s="34"/>
      <c r="E3" s="35"/>
      <c r="F3" s="35"/>
      <c r="G3" s="35"/>
      <c r="H3" s="181" t="s">
        <v>590</v>
      </c>
      <c r="I3" s="181"/>
      <c r="J3" s="181"/>
      <c r="K3" s="181"/>
      <c r="L3" s="181"/>
      <c r="M3" s="181"/>
    </row>
    <row r="4" spans="1:13">
      <c r="A4" s="37"/>
      <c r="B4" s="34"/>
      <c r="C4" s="34"/>
      <c r="D4" s="34"/>
      <c r="E4" s="35"/>
      <c r="F4" s="35"/>
      <c r="G4" s="35"/>
      <c r="H4" s="31" t="s">
        <v>600</v>
      </c>
      <c r="J4" s="21"/>
      <c r="K4" s="21"/>
      <c r="L4" s="21"/>
      <c r="M4" s="21"/>
    </row>
    <row r="5" spans="1:13">
      <c r="A5" s="37"/>
      <c r="B5" s="34"/>
      <c r="C5" s="34"/>
      <c r="D5" s="34"/>
      <c r="E5" s="35"/>
      <c r="F5" s="35"/>
      <c r="G5" s="35"/>
      <c r="H5" s="83"/>
      <c r="I5" s="38"/>
      <c r="J5" s="22"/>
      <c r="K5" s="22"/>
      <c r="L5" s="38"/>
      <c r="M5" s="38"/>
    </row>
    <row r="6" spans="1:13">
      <c r="A6" s="37"/>
      <c r="B6" s="34"/>
      <c r="C6" s="34"/>
      <c r="D6" s="34"/>
      <c r="E6" s="35"/>
      <c r="F6" s="35"/>
      <c r="G6" s="35"/>
      <c r="H6" s="182"/>
      <c r="I6" s="182"/>
      <c r="J6" s="182"/>
      <c r="K6" s="182"/>
      <c r="L6" s="182"/>
      <c r="M6" s="182"/>
    </row>
    <row r="7" spans="1:13">
      <c r="A7" s="37"/>
      <c r="B7" s="34"/>
      <c r="C7" s="34"/>
      <c r="D7" s="34"/>
      <c r="E7" s="35"/>
      <c r="F7" s="35"/>
      <c r="G7" s="35"/>
      <c r="H7" s="39"/>
      <c r="I7" s="40"/>
      <c r="J7" s="23"/>
      <c r="K7" s="23"/>
      <c r="L7" s="23"/>
      <c r="M7" s="23"/>
    </row>
    <row r="8" spans="1:13">
      <c r="A8" s="37"/>
      <c r="B8" s="34"/>
      <c r="C8" s="34"/>
      <c r="D8" s="34"/>
      <c r="E8" s="35"/>
      <c r="F8" s="35"/>
      <c r="G8" s="35"/>
      <c r="H8" s="31"/>
      <c r="J8" s="21"/>
      <c r="K8" s="21"/>
      <c r="L8" s="21"/>
      <c r="M8" s="21"/>
    </row>
    <row r="9" spans="1:13" ht="15.75" thickBot="1">
      <c r="A9" s="183" t="s">
        <v>599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</row>
    <row r="10" spans="1:13" ht="25.5">
      <c r="A10" s="184" t="s">
        <v>588</v>
      </c>
      <c r="B10" s="187" t="s">
        <v>587</v>
      </c>
      <c r="C10" s="84" t="s">
        <v>586</v>
      </c>
      <c r="D10" s="84" t="s">
        <v>585</v>
      </c>
      <c r="E10" s="188" t="s">
        <v>584</v>
      </c>
      <c r="F10" s="188" t="s">
        <v>583</v>
      </c>
      <c r="G10" s="188"/>
      <c r="H10" s="188" t="s">
        <v>582</v>
      </c>
      <c r="I10" s="188"/>
      <c r="J10" s="188"/>
      <c r="K10" s="188"/>
      <c r="L10" s="188"/>
      <c r="M10" s="190"/>
    </row>
    <row r="11" spans="1:13">
      <c r="A11" s="185"/>
      <c r="B11" s="160"/>
      <c r="C11" s="160" t="s">
        <v>581</v>
      </c>
      <c r="D11" s="160"/>
      <c r="E11" s="189"/>
      <c r="F11" s="189" t="s">
        <v>577</v>
      </c>
      <c r="G11" s="189" t="s">
        <v>576</v>
      </c>
      <c r="H11" s="189" t="s">
        <v>580</v>
      </c>
      <c r="I11" s="189"/>
      <c r="J11" s="189" t="s">
        <v>579</v>
      </c>
      <c r="K11" s="189"/>
      <c r="L11" s="189" t="s">
        <v>578</v>
      </c>
      <c r="M11" s="191"/>
    </row>
    <row r="12" spans="1:13">
      <c r="A12" s="186"/>
      <c r="B12" s="160"/>
      <c r="C12" s="160"/>
      <c r="D12" s="160"/>
      <c r="E12" s="189"/>
      <c r="F12" s="189"/>
      <c r="G12" s="189"/>
      <c r="H12" s="85" t="s">
        <v>577</v>
      </c>
      <c r="I12" s="85" t="s">
        <v>576</v>
      </c>
      <c r="J12" s="85" t="s">
        <v>577</v>
      </c>
      <c r="K12" s="85" t="s">
        <v>576</v>
      </c>
      <c r="L12" s="85" t="s">
        <v>577</v>
      </c>
      <c r="M12" s="86" t="s">
        <v>576</v>
      </c>
    </row>
    <row r="13" spans="1:13">
      <c r="A13" s="25" t="s">
        <v>575</v>
      </c>
      <c r="B13" s="81"/>
      <c r="C13" s="81"/>
      <c r="D13" s="81"/>
      <c r="E13" s="79"/>
      <c r="F13" s="79"/>
      <c r="G13" s="79"/>
      <c r="H13" s="79"/>
      <c r="I13" s="79"/>
      <c r="J13" s="79"/>
      <c r="K13" s="79"/>
      <c r="L13" s="79"/>
      <c r="M13" s="80"/>
    </row>
    <row r="14" spans="1:13" ht="15" customHeight="1">
      <c r="A14" s="122" t="s">
        <v>574</v>
      </c>
      <c r="B14" s="136" t="s">
        <v>187</v>
      </c>
      <c r="C14" s="96" t="s">
        <v>115</v>
      </c>
      <c r="D14" s="96" t="s">
        <v>116</v>
      </c>
      <c r="E14" s="92">
        <f t="shared" ref="E14:E54" si="0">F14+G14</f>
        <v>10</v>
      </c>
      <c r="F14" s="92">
        <f t="shared" ref="F14:G21" si="1">H14+J14+L14</f>
        <v>10</v>
      </c>
      <c r="G14" s="92">
        <f t="shared" si="1"/>
        <v>0</v>
      </c>
      <c r="H14" s="92">
        <v>10</v>
      </c>
      <c r="I14" s="110">
        <v>0</v>
      </c>
      <c r="J14" s="110">
        <v>0</v>
      </c>
      <c r="K14" s="110">
        <v>0</v>
      </c>
      <c r="L14" s="110">
        <v>0</v>
      </c>
      <c r="M14" s="111">
        <v>0</v>
      </c>
    </row>
    <row r="15" spans="1:13" ht="25.5">
      <c r="A15" s="123"/>
      <c r="B15" s="136"/>
      <c r="C15" s="96" t="s">
        <v>113</v>
      </c>
      <c r="D15" s="96" t="s">
        <v>112</v>
      </c>
      <c r="E15" s="92">
        <f t="shared" si="0"/>
        <v>40</v>
      </c>
      <c r="F15" s="92">
        <f t="shared" si="1"/>
        <v>40</v>
      </c>
      <c r="G15" s="92">
        <f t="shared" si="1"/>
        <v>0</v>
      </c>
      <c r="H15" s="92">
        <v>40</v>
      </c>
      <c r="I15" s="110">
        <v>0</v>
      </c>
      <c r="J15" s="110">
        <v>0</v>
      </c>
      <c r="K15" s="110">
        <v>0</v>
      </c>
      <c r="L15" s="110">
        <v>0</v>
      </c>
      <c r="M15" s="111">
        <v>0</v>
      </c>
    </row>
    <row r="16" spans="1:13" ht="25.5">
      <c r="A16" s="123"/>
      <c r="B16" s="96" t="s">
        <v>375</v>
      </c>
      <c r="C16" s="96" t="s">
        <v>374</v>
      </c>
      <c r="D16" s="96" t="s">
        <v>530</v>
      </c>
      <c r="E16" s="92">
        <f t="shared" si="0"/>
        <v>30</v>
      </c>
      <c r="F16" s="92">
        <f t="shared" si="1"/>
        <v>30</v>
      </c>
      <c r="G16" s="92">
        <f t="shared" si="1"/>
        <v>0</v>
      </c>
      <c r="H16" s="92">
        <v>30</v>
      </c>
      <c r="I16" s="92">
        <v>0</v>
      </c>
      <c r="J16" s="92">
        <v>0</v>
      </c>
      <c r="K16" s="92">
        <v>0</v>
      </c>
      <c r="L16" s="92">
        <v>0</v>
      </c>
      <c r="M16" s="97">
        <v>0</v>
      </c>
    </row>
    <row r="17" spans="1:13" ht="25.5">
      <c r="A17" s="123"/>
      <c r="B17" s="96" t="s">
        <v>430</v>
      </c>
      <c r="C17" s="96" t="s">
        <v>410</v>
      </c>
      <c r="D17" s="96" t="s">
        <v>92</v>
      </c>
      <c r="E17" s="92">
        <f t="shared" si="0"/>
        <v>50</v>
      </c>
      <c r="F17" s="92">
        <f t="shared" si="1"/>
        <v>50</v>
      </c>
      <c r="G17" s="92">
        <f t="shared" si="1"/>
        <v>0</v>
      </c>
      <c r="H17" s="92">
        <v>50</v>
      </c>
      <c r="I17" s="92">
        <v>0</v>
      </c>
      <c r="J17" s="92">
        <v>0</v>
      </c>
      <c r="K17" s="92">
        <v>0</v>
      </c>
      <c r="L17" s="92">
        <v>0</v>
      </c>
      <c r="M17" s="97">
        <v>0</v>
      </c>
    </row>
    <row r="18" spans="1:13">
      <c r="A18" s="123"/>
      <c r="B18" s="96" t="s">
        <v>573</v>
      </c>
      <c r="C18" s="96" t="s">
        <v>105</v>
      </c>
      <c r="D18" s="96" t="s">
        <v>104</v>
      </c>
      <c r="E18" s="92">
        <f t="shared" si="0"/>
        <v>70</v>
      </c>
      <c r="F18" s="92">
        <f t="shared" si="1"/>
        <v>70</v>
      </c>
      <c r="G18" s="92">
        <f t="shared" si="1"/>
        <v>0</v>
      </c>
      <c r="H18" s="92">
        <v>70</v>
      </c>
      <c r="I18" s="92">
        <v>0</v>
      </c>
      <c r="J18" s="92">
        <v>0</v>
      </c>
      <c r="K18" s="92">
        <v>0</v>
      </c>
      <c r="L18" s="92">
        <v>0</v>
      </c>
      <c r="M18" s="97">
        <v>0</v>
      </c>
    </row>
    <row r="19" spans="1:13" ht="25.5">
      <c r="A19" s="123"/>
      <c r="B19" s="96" t="s">
        <v>145</v>
      </c>
      <c r="C19" s="96" t="s">
        <v>80</v>
      </c>
      <c r="D19" s="96" t="s">
        <v>79</v>
      </c>
      <c r="E19" s="92">
        <f t="shared" si="0"/>
        <v>30</v>
      </c>
      <c r="F19" s="92">
        <f t="shared" si="1"/>
        <v>30</v>
      </c>
      <c r="G19" s="92">
        <f t="shared" si="1"/>
        <v>0</v>
      </c>
      <c r="H19" s="92">
        <v>30</v>
      </c>
      <c r="I19" s="92">
        <v>0</v>
      </c>
      <c r="J19" s="92">
        <v>0</v>
      </c>
      <c r="K19" s="92">
        <v>0</v>
      </c>
      <c r="L19" s="92">
        <v>0</v>
      </c>
      <c r="M19" s="97">
        <v>0</v>
      </c>
    </row>
    <row r="20" spans="1:13" ht="25.5">
      <c r="A20" s="123"/>
      <c r="B20" s="96" t="s">
        <v>572</v>
      </c>
      <c r="C20" s="96" t="s">
        <v>369</v>
      </c>
      <c r="D20" s="96" t="s">
        <v>571</v>
      </c>
      <c r="E20" s="92">
        <f t="shared" si="0"/>
        <v>40</v>
      </c>
      <c r="F20" s="92">
        <f t="shared" si="1"/>
        <v>40</v>
      </c>
      <c r="G20" s="92">
        <f t="shared" si="1"/>
        <v>0</v>
      </c>
      <c r="H20" s="92">
        <v>40</v>
      </c>
      <c r="I20" s="92">
        <v>0</v>
      </c>
      <c r="J20" s="92">
        <v>0</v>
      </c>
      <c r="K20" s="92">
        <v>0</v>
      </c>
      <c r="L20" s="92">
        <v>0</v>
      </c>
      <c r="M20" s="97">
        <v>0</v>
      </c>
    </row>
    <row r="21" spans="1:13">
      <c r="A21" s="123"/>
      <c r="B21" s="96" t="s">
        <v>570</v>
      </c>
      <c r="C21" s="96" t="s">
        <v>108</v>
      </c>
      <c r="D21" s="96" t="s">
        <v>107</v>
      </c>
      <c r="E21" s="92">
        <f t="shared" si="0"/>
        <v>45</v>
      </c>
      <c r="F21" s="92">
        <f t="shared" si="1"/>
        <v>45</v>
      </c>
      <c r="G21" s="92">
        <f t="shared" si="1"/>
        <v>0</v>
      </c>
      <c r="H21" s="92">
        <v>45</v>
      </c>
      <c r="I21" s="92">
        <v>0</v>
      </c>
      <c r="J21" s="92">
        <v>0</v>
      </c>
      <c r="K21" s="92">
        <v>0</v>
      </c>
      <c r="L21" s="92">
        <v>0</v>
      </c>
      <c r="M21" s="97">
        <v>0</v>
      </c>
    </row>
    <row r="22" spans="1:13">
      <c r="A22" s="123"/>
      <c r="B22" s="96" t="s">
        <v>569</v>
      </c>
      <c r="C22" s="96" t="s">
        <v>442</v>
      </c>
      <c r="D22" s="96" t="s">
        <v>441</v>
      </c>
      <c r="E22" s="92">
        <f t="shared" si="0"/>
        <v>27</v>
      </c>
      <c r="F22" s="92">
        <v>27</v>
      </c>
      <c r="G22" s="92">
        <f t="shared" ref="G22:G41" si="2">I22+K22+M22</f>
        <v>0</v>
      </c>
      <c r="H22" s="92">
        <v>27</v>
      </c>
      <c r="I22" s="92">
        <v>0</v>
      </c>
      <c r="J22" s="92">
        <v>0</v>
      </c>
      <c r="K22" s="92">
        <v>0</v>
      </c>
      <c r="L22" s="92">
        <v>0</v>
      </c>
      <c r="M22" s="97">
        <v>0</v>
      </c>
    </row>
    <row r="23" spans="1:13">
      <c r="A23" s="123"/>
      <c r="B23" s="96" t="s">
        <v>568</v>
      </c>
      <c r="C23" s="136" t="s">
        <v>317</v>
      </c>
      <c r="D23" s="96" t="s">
        <v>102</v>
      </c>
      <c r="E23" s="92">
        <f t="shared" si="0"/>
        <v>50</v>
      </c>
      <c r="F23" s="92">
        <f>H23+J23+L23</f>
        <v>50</v>
      </c>
      <c r="G23" s="92">
        <f t="shared" si="2"/>
        <v>0</v>
      </c>
      <c r="H23" s="92">
        <v>50</v>
      </c>
      <c r="I23" s="92">
        <v>0</v>
      </c>
      <c r="J23" s="92">
        <v>0</v>
      </c>
      <c r="K23" s="92">
        <v>0</v>
      </c>
      <c r="L23" s="92">
        <v>0</v>
      </c>
      <c r="M23" s="97">
        <v>0</v>
      </c>
    </row>
    <row r="24" spans="1:13" ht="25.5">
      <c r="A24" s="123"/>
      <c r="B24" s="96" t="s">
        <v>567</v>
      </c>
      <c r="C24" s="136"/>
      <c r="D24" s="96" t="s">
        <v>566</v>
      </c>
      <c r="E24" s="92">
        <f t="shared" si="0"/>
        <v>48</v>
      </c>
      <c r="F24" s="92">
        <f>H24+J24+L24</f>
        <v>48</v>
      </c>
      <c r="G24" s="92">
        <f t="shared" si="2"/>
        <v>0</v>
      </c>
      <c r="H24" s="92">
        <v>48</v>
      </c>
      <c r="I24" s="92">
        <v>0</v>
      </c>
      <c r="J24" s="92">
        <v>0</v>
      </c>
      <c r="K24" s="92">
        <v>0</v>
      </c>
      <c r="L24" s="92">
        <v>0</v>
      </c>
      <c r="M24" s="97">
        <v>0</v>
      </c>
    </row>
    <row r="25" spans="1:13">
      <c r="A25" s="123"/>
      <c r="B25" s="96" t="s">
        <v>565</v>
      </c>
      <c r="C25" s="96" t="s">
        <v>266</v>
      </c>
      <c r="D25" s="96" t="s">
        <v>265</v>
      </c>
      <c r="E25" s="92">
        <f t="shared" si="0"/>
        <v>58</v>
      </c>
      <c r="F25" s="92">
        <v>58</v>
      </c>
      <c r="G25" s="92">
        <f t="shared" si="2"/>
        <v>0</v>
      </c>
      <c r="H25" s="92">
        <v>58</v>
      </c>
      <c r="I25" s="92">
        <v>0</v>
      </c>
      <c r="J25" s="92">
        <v>0</v>
      </c>
      <c r="K25" s="92">
        <v>0</v>
      </c>
      <c r="L25" s="92">
        <v>0</v>
      </c>
      <c r="M25" s="97">
        <v>0</v>
      </c>
    </row>
    <row r="26" spans="1:13" ht="16.5" customHeight="1">
      <c r="A26" s="123"/>
      <c r="B26" s="96" t="s">
        <v>463</v>
      </c>
      <c r="C26" s="96" t="s">
        <v>564</v>
      </c>
      <c r="D26" s="96" t="s">
        <v>388</v>
      </c>
      <c r="E26" s="92">
        <f t="shared" si="0"/>
        <v>50</v>
      </c>
      <c r="F26" s="92">
        <f>H26+J26+L26</f>
        <v>50</v>
      </c>
      <c r="G26" s="92">
        <f t="shared" si="2"/>
        <v>0</v>
      </c>
      <c r="H26" s="92">
        <v>50</v>
      </c>
      <c r="I26" s="92">
        <v>0</v>
      </c>
      <c r="J26" s="92">
        <v>0</v>
      </c>
      <c r="K26" s="92">
        <v>0</v>
      </c>
      <c r="L26" s="92">
        <v>0</v>
      </c>
      <c r="M26" s="97">
        <v>0</v>
      </c>
    </row>
    <row r="27" spans="1:13">
      <c r="A27" s="123"/>
      <c r="B27" s="96" t="s">
        <v>563</v>
      </c>
      <c r="C27" s="96" t="s">
        <v>562</v>
      </c>
      <c r="D27" s="96" t="s">
        <v>561</v>
      </c>
      <c r="E27" s="92">
        <f t="shared" si="0"/>
        <v>45</v>
      </c>
      <c r="F27" s="92">
        <f>H27+J27+L27</f>
        <v>45</v>
      </c>
      <c r="G27" s="92">
        <f t="shared" si="2"/>
        <v>0</v>
      </c>
      <c r="H27" s="92">
        <v>45</v>
      </c>
      <c r="I27" s="92">
        <v>0</v>
      </c>
      <c r="J27" s="92">
        <v>0</v>
      </c>
      <c r="K27" s="92">
        <v>0</v>
      </c>
      <c r="L27" s="92">
        <v>0</v>
      </c>
      <c r="M27" s="97">
        <v>0</v>
      </c>
    </row>
    <row r="28" spans="1:13">
      <c r="A28" s="123"/>
      <c r="B28" s="96" t="s">
        <v>560</v>
      </c>
      <c r="C28" s="96" t="s">
        <v>122</v>
      </c>
      <c r="D28" s="96" t="s">
        <v>267</v>
      </c>
      <c r="E28" s="92">
        <f t="shared" si="0"/>
        <v>40</v>
      </c>
      <c r="F28" s="92">
        <f>H28+J28+L28</f>
        <v>40</v>
      </c>
      <c r="G28" s="92">
        <f t="shared" si="2"/>
        <v>0</v>
      </c>
      <c r="H28" s="92">
        <v>40</v>
      </c>
      <c r="I28" s="92">
        <v>0</v>
      </c>
      <c r="J28" s="92">
        <v>0</v>
      </c>
      <c r="K28" s="92">
        <v>0</v>
      </c>
      <c r="L28" s="92">
        <v>0</v>
      </c>
      <c r="M28" s="97">
        <v>0</v>
      </c>
    </row>
    <row r="29" spans="1:13" ht="15" customHeight="1">
      <c r="A29" s="123"/>
      <c r="B29" s="96" t="s">
        <v>559</v>
      </c>
      <c r="C29" s="96" t="s">
        <v>96</v>
      </c>
      <c r="D29" s="96" t="s">
        <v>95</v>
      </c>
      <c r="E29" s="92">
        <f t="shared" si="0"/>
        <v>50</v>
      </c>
      <c r="F29" s="92">
        <f>H29+J29+L29</f>
        <v>50</v>
      </c>
      <c r="G29" s="92">
        <f t="shared" si="2"/>
        <v>0</v>
      </c>
      <c r="H29" s="92">
        <v>50</v>
      </c>
      <c r="I29" s="92">
        <v>0</v>
      </c>
      <c r="J29" s="92">
        <v>0</v>
      </c>
      <c r="K29" s="92">
        <v>0</v>
      </c>
      <c r="L29" s="92">
        <v>0</v>
      </c>
      <c r="M29" s="97">
        <v>0</v>
      </c>
    </row>
    <row r="30" spans="1:13" ht="17.25" customHeight="1">
      <c r="A30" s="123"/>
      <c r="B30" s="96" t="s">
        <v>558</v>
      </c>
      <c r="C30" s="96" t="s">
        <v>96</v>
      </c>
      <c r="D30" s="96" t="s">
        <v>95</v>
      </c>
      <c r="E30" s="92">
        <f t="shared" si="0"/>
        <v>30</v>
      </c>
      <c r="F30" s="92">
        <f>H30+J30+L30</f>
        <v>30</v>
      </c>
      <c r="G30" s="92">
        <f t="shared" si="2"/>
        <v>0</v>
      </c>
      <c r="H30" s="92">
        <v>30</v>
      </c>
      <c r="I30" s="92">
        <v>0</v>
      </c>
      <c r="J30" s="92">
        <v>0</v>
      </c>
      <c r="K30" s="92">
        <v>0</v>
      </c>
      <c r="L30" s="92">
        <v>0</v>
      </c>
      <c r="M30" s="97">
        <v>0</v>
      </c>
    </row>
    <row r="31" spans="1:13">
      <c r="A31" s="123"/>
      <c r="B31" s="96" t="s">
        <v>557</v>
      </c>
      <c r="C31" s="96" t="s">
        <v>553</v>
      </c>
      <c r="D31" s="96" t="s">
        <v>127</v>
      </c>
      <c r="E31" s="92">
        <f t="shared" si="0"/>
        <v>35</v>
      </c>
      <c r="F31" s="92">
        <v>35</v>
      </c>
      <c r="G31" s="92">
        <f t="shared" si="2"/>
        <v>0</v>
      </c>
      <c r="H31" s="92">
        <v>35</v>
      </c>
      <c r="I31" s="92">
        <v>0</v>
      </c>
      <c r="J31" s="92">
        <v>0</v>
      </c>
      <c r="K31" s="92">
        <v>0</v>
      </c>
      <c r="L31" s="92">
        <v>0</v>
      </c>
      <c r="M31" s="97">
        <v>0</v>
      </c>
    </row>
    <row r="32" spans="1:13">
      <c r="A32" s="123"/>
      <c r="B32" s="96" t="s">
        <v>556</v>
      </c>
      <c r="C32" s="96" t="s">
        <v>553</v>
      </c>
      <c r="D32" s="96" t="s">
        <v>127</v>
      </c>
      <c r="E32" s="92">
        <f t="shared" si="0"/>
        <v>37</v>
      </c>
      <c r="F32" s="92">
        <v>37</v>
      </c>
      <c r="G32" s="92">
        <f t="shared" si="2"/>
        <v>0</v>
      </c>
      <c r="H32" s="92">
        <v>37</v>
      </c>
      <c r="I32" s="92">
        <v>0</v>
      </c>
      <c r="J32" s="92">
        <v>0</v>
      </c>
      <c r="K32" s="92">
        <v>0</v>
      </c>
      <c r="L32" s="92">
        <v>0</v>
      </c>
      <c r="M32" s="97">
        <v>0</v>
      </c>
    </row>
    <row r="33" spans="1:13">
      <c r="A33" s="123"/>
      <c r="B33" s="96" t="s">
        <v>555</v>
      </c>
      <c r="C33" s="96" t="s">
        <v>553</v>
      </c>
      <c r="D33" s="96" t="s">
        <v>127</v>
      </c>
      <c r="E33" s="92">
        <f t="shared" si="0"/>
        <v>40</v>
      </c>
      <c r="F33" s="92">
        <f>H33+J33+L33</f>
        <v>40</v>
      </c>
      <c r="G33" s="92">
        <f t="shared" si="2"/>
        <v>0</v>
      </c>
      <c r="H33" s="92">
        <v>40</v>
      </c>
      <c r="I33" s="92">
        <v>0</v>
      </c>
      <c r="J33" s="92">
        <v>0</v>
      </c>
      <c r="K33" s="92">
        <v>0</v>
      </c>
      <c r="L33" s="92">
        <v>0</v>
      </c>
      <c r="M33" s="97">
        <v>0</v>
      </c>
    </row>
    <row r="34" spans="1:13">
      <c r="A34" s="123"/>
      <c r="B34" s="136" t="s">
        <v>554</v>
      </c>
      <c r="C34" s="136" t="s">
        <v>553</v>
      </c>
      <c r="D34" s="96" t="s">
        <v>127</v>
      </c>
      <c r="E34" s="92">
        <f t="shared" si="0"/>
        <v>24</v>
      </c>
      <c r="F34" s="92">
        <f>H34+J34+L34</f>
        <v>24</v>
      </c>
      <c r="G34" s="92">
        <f t="shared" si="2"/>
        <v>0</v>
      </c>
      <c r="H34" s="92">
        <v>24</v>
      </c>
      <c r="I34" s="92">
        <v>0</v>
      </c>
      <c r="J34" s="92">
        <v>0</v>
      </c>
      <c r="K34" s="92">
        <v>0</v>
      </c>
      <c r="L34" s="92">
        <v>0</v>
      </c>
      <c r="M34" s="97">
        <v>0</v>
      </c>
    </row>
    <row r="35" spans="1:13" ht="25.5">
      <c r="A35" s="123"/>
      <c r="B35" s="136"/>
      <c r="C35" s="136"/>
      <c r="D35" s="96" t="s">
        <v>126</v>
      </c>
      <c r="E35" s="92">
        <f t="shared" si="0"/>
        <v>9</v>
      </c>
      <c r="F35" s="92">
        <v>9</v>
      </c>
      <c r="G35" s="92">
        <f t="shared" si="2"/>
        <v>0</v>
      </c>
      <c r="H35" s="92">
        <v>9</v>
      </c>
      <c r="I35" s="92">
        <v>0</v>
      </c>
      <c r="J35" s="92">
        <v>0</v>
      </c>
      <c r="K35" s="92">
        <v>0</v>
      </c>
      <c r="L35" s="92">
        <v>0</v>
      </c>
      <c r="M35" s="97">
        <v>0</v>
      </c>
    </row>
    <row r="36" spans="1:13" ht="25.5">
      <c r="A36" s="123"/>
      <c r="B36" s="136"/>
      <c r="C36" s="96" t="s">
        <v>369</v>
      </c>
      <c r="D36" s="96" t="s">
        <v>550</v>
      </c>
      <c r="E36" s="92">
        <f t="shared" si="0"/>
        <v>5</v>
      </c>
      <c r="F36" s="92">
        <f>H36+J36+L36</f>
        <v>5</v>
      </c>
      <c r="G36" s="92">
        <f t="shared" si="2"/>
        <v>0</v>
      </c>
      <c r="H36" s="92">
        <v>5</v>
      </c>
      <c r="I36" s="92">
        <v>0</v>
      </c>
      <c r="J36" s="92">
        <v>0</v>
      </c>
      <c r="K36" s="92">
        <v>0</v>
      </c>
      <c r="L36" s="92">
        <v>0</v>
      </c>
      <c r="M36" s="97">
        <v>0</v>
      </c>
    </row>
    <row r="37" spans="1:13" ht="25.5">
      <c r="A37" s="123"/>
      <c r="B37" s="96" t="s">
        <v>552</v>
      </c>
      <c r="C37" s="96" t="s">
        <v>369</v>
      </c>
      <c r="D37" s="96" t="s">
        <v>550</v>
      </c>
      <c r="E37" s="92">
        <f t="shared" si="0"/>
        <v>20</v>
      </c>
      <c r="F37" s="92">
        <v>20</v>
      </c>
      <c r="G37" s="92">
        <f t="shared" si="2"/>
        <v>0</v>
      </c>
      <c r="H37" s="92">
        <v>20</v>
      </c>
      <c r="I37" s="92">
        <v>0</v>
      </c>
      <c r="J37" s="92">
        <v>0</v>
      </c>
      <c r="K37" s="92">
        <v>0</v>
      </c>
      <c r="L37" s="92">
        <v>0</v>
      </c>
      <c r="M37" s="97">
        <v>0</v>
      </c>
    </row>
    <row r="38" spans="1:13" ht="41.25" customHeight="1">
      <c r="A38" s="123"/>
      <c r="B38" s="41" t="s">
        <v>551</v>
      </c>
      <c r="C38" s="96" t="s">
        <v>369</v>
      </c>
      <c r="D38" s="96" t="s">
        <v>550</v>
      </c>
      <c r="E38" s="77">
        <f t="shared" si="0"/>
        <v>15</v>
      </c>
      <c r="F38" s="92">
        <v>15</v>
      </c>
      <c r="G38" s="92">
        <f t="shared" si="2"/>
        <v>0</v>
      </c>
      <c r="H38" s="92">
        <v>15</v>
      </c>
      <c r="I38" s="92">
        <v>0</v>
      </c>
      <c r="J38" s="92">
        <v>0</v>
      </c>
      <c r="K38" s="92">
        <v>0</v>
      </c>
      <c r="L38" s="92">
        <v>0</v>
      </c>
      <c r="M38" s="97">
        <v>0</v>
      </c>
    </row>
    <row r="39" spans="1:13" ht="38.25">
      <c r="A39" s="123"/>
      <c r="B39" s="96" t="s">
        <v>549</v>
      </c>
      <c r="C39" s="96" t="s">
        <v>80</v>
      </c>
      <c r="D39" s="96" t="s">
        <v>84</v>
      </c>
      <c r="E39" s="92">
        <f t="shared" si="0"/>
        <v>57</v>
      </c>
      <c r="F39" s="92">
        <f>H39+J39+L39</f>
        <v>57</v>
      </c>
      <c r="G39" s="92">
        <f t="shared" si="2"/>
        <v>0</v>
      </c>
      <c r="H39" s="92">
        <v>57</v>
      </c>
      <c r="I39" s="92">
        <v>0</v>
      </c>
      <c r="J39" s="92">
        <v>0</v>
      </c>
      <c r="K39" s="92">
        <v>0</v>
      </c>
      <c r="L39" s="92">
        <v>0</v>
      </c>
      <c r="M39" s="97">
        <v>0</v>
      </c>
    </row>
    <row r="40" spans="1:13" ht="25.5">
      <c r="A40" s="123"/>
      <c r="B40" s="96" t="s">
        <v>170</v>
      </c>
      <c r="C40" s="96" t="s">
        <v>80</v>
      </c>
      <c r="D40" s="96" t="s">
        <v>82</v>
      </c>
      <c r="E40" s="92">
        <f t="shared" si="0"/>
        <v>34</v>
      </c>
      <c r="F40" s="92">
        <f>H40+J40+L40</f>
        <v>34</v>
      </c>
      <c r="G40" s="92">
        <f t="shared" si="2"/>
        <v>0</v>
      </c>
      <c r="H40" s="92">
        <v>34</v>
      </c>
      <c r="I40" s="92">
        <v>0</v>
      </c>
      <c r="J40" s="92">
        <v>0</v>
      </c>
      <c r="K40" s="92">
        <v>0</v>
      </c>
      <c r="L40" s="92">
        <v>0</v>
      </c>
      <c r="M40" s="97">
        <v>0</v>
      </c>
    </row>
    <row r="41" spans="1:13" ht="25.5">
      <c r="A41" s="123"/>
      <c r="B41" s="136" t="s">
        <v>537</v>
      </c>
      <c r="C41" s="96" t="s">
        <v>87</v>
      </c>
      <c r="D41" s="96" t="s">
        <v>511</v>
      </c>
      <c r="E41" s="92">
        <f t="shared" si="0"/>
        <v>22</v>
      </c>
      <c r="F41" s="92">
        <f>H41+J41+L41</f>
        <v>0</v>
      </c>
      <c r="G41" s="92">
        <f t="shared" si="2"/>
        <v>22</v>
      </c>
      <c r="H41" s="92">
        <v>0</v>
      </c>
      <c r="I41" s="92">
        <v>22</v>
      </c>
      <c r="J41" s="92">
        <v>0</v>
      </c>
      <c r="K41" s="92">
        <v>0</v>
      </c>
      <c r="L41" s="92">
        <v>0</v>
      </c>
      <c r="M41" s="97">
        <v>0</v>
      </c>
    </row>
    <row r="42" spans="1:13">
      <c r="A42" s="123"/>
      <c r="B42" s="136"/>
      <c r="C42" s="96" t="s">
        <v>96</v>
      </c>
      <c r="D42" s="96" t="s">
        <v>95</v>
      </c>
      <c r="E42" s="92">
        <f t="shared" si="0"/>
        <v>1</v>
      </c>
      <c r="F42" s="92">
        <f>H42+J42+L42</f>
        <v>0</v>
      </c>
      <c r="G42" s="92">
        <v>1</v>
      </c>
      <c r="H42" s="92">
        <v>0</v>
      </c>
      <c r="I42" s="92">
        <v>1</v>
      </c>
      <c r="J42" s="92">
        <v>0</v>
      </c>
      <c r="K42" s="92">
        <v>0</v>
      </c>
      <c r="L42" s="92">
        <v>0</v>
      </c>
      <c r="M42" s="97">
        <v>0</v>
      </c>
    </row>
    <row r="43" spans="1:13" ht="25.5">
      <c r="A43" s="123"/>
      <c r="B43" s="96" t="s">
        <v>548</v>
      </c>
      <c r="C43" s="96" t="s">
        <v>80</v>
      </c>
      <c r="D43" s="96" t="s">
        <v>79</v>
      </c>
      <c r="E43" s="92">
        <f t="shared" si="0"/>
        <v>30</v>
      </c>
      <c r="F43" s="92">
        <f>H43+J43+L43</f>
        <v>30</v>
      </c>
      <c r="G43" s="92">
        <f t="shared" ref="G43:G54" si="3">I43+K43+M43</f>
        <v>0</v>
      </c>
      <c r="H43" s="92">
        <v>30</v>
      </c>
      <c r="I43" s="92">
        <v>0</v>
      </c>
      <c r="J43" s="92">
        <v>0</v>
      </c>
      <c r="K43" s="92">
        <v>0</v>
      </c>
      <c r="L43" s="92">
        <v>0</v>
      </c>
      <c r="M43" s="97">
        <v>0</v>
      </c>
    </row>
    <row r="44" spans="1:13">
      <c r="A44" s="123"/>
      <c r="B44" s="42" t="s">
        <v>510</v>
      </c>
      <c r="C44" s="100"/>
      <c r="D44" s="100"/>
      <c r="E44" s="92">
        <f>F44+G44</f>
        <v>0</v>
      </c>
      <c r="F44" s="92"/>
      <c r="G44" s="92">
        <f>I44+K44+M44</f>
        <v>0</v>
      </c>
      <c r="H44" s="92"/>
      <c r="I44" s="92"/>
      <c r="J44" s="92"/>
      <c r="K44" s="92"/>
      <c r="L44" s="92"/>
      <c r="M44" s="97"/>
    </row>
    <row r="45" spans="1:13" ht="51">
      <c r="A45" s="123"/>
      <c r="B45" s="96" t="s">
        <v>547</v>
      </c>
      <c r="C45" s="96" t="s">
        <v>182</v>
      </c>
      <c r="D45" s="96" t="s">
        <v>274</v>
      </c>
      <c r="E45" s="92">
        <f t="shared" si="0"/>
        <v>12</v>
      </c>
      <c r="F45" s="92">
        <f t="shared" ref="F45:F54" si="4">H45+J45+L45</f>
        <v>12</v>
      </c>
      <c r="G45" s="92">
        <f t="shared" si="3"/>
        <v>0</v>
      </c>
      <c r="H45" s="92">
        <v>12</v>
      </c>
      <c r="I45" s="92">
        <v>0</v>
      </c>
      <c r="J45" s="92">
        <v>0</v>
      </c>
      <c r="K45" s="92">
        <v>0</v>
      </c>
      <c r="L45" s="92">
        <v>0</v>
      </c>
      <c r="M45" s="97">
        <v>0</v>
      </c>
    </row>
    <row r="46" spans="1:13" ht="38.25">
      <c r="A46" s="123"/>
      <c r="B46" s="96" t="s">
        <v>546</v>
      </c>
      <c r="C46" s="96" t="s">
        <v>182</v>
      </c>
      <c r="D46" s="96" t="s">
        <v>274</v>
      </c>
      <c r="E46" s="92">
        <f t="shared" si="0"/>
        <v>9</v>
      </c>
      <c r="F46" s="92">
        <f t="shared" si="4"/>
        <v>9</v>
      </c>
      <c r="G46" s="92">
        <f t="shared" si="3"/>
        <v>0</v>
      </c>
      <c r="H46" s="92">
        <v>9</v>
      </c>
      <c r="I46" s="92">
        <v>0</v>
      </c>
      <c r="J46" s="92">
        <v>0</v>
      </c>
      <c r="K46" s="92">
        <v>0</v>
      </c>
      <c r="L46" s="92">
        <v>0</v>
      </c>
      <c r="M46" s="97">
        <v>0</v>
      </c>
    </row>
    <row r="47" spans="1:13" ht="51">
      <c r="A47" s="123"/>
      <c r="B47" s="96" t="s">
        <v>545</v>
      </c>
      <c r="C47" s="96" t="s">
        <v>182</v>
      </c>
      <c r="D47" s="96" t="s">
        <v>274</v>
      </c>
      <c r="E47" s="92">
        <f t="shared" si="0"/>
        <v>6</v>
      </c>
      <c r="F47" s="92">
        <f t="shared" si="4"/>
        <v>6</v>
      </c>
      <c r="G47" s="92">
        <f t="shared" si="3"/>
        <v>0</v>
      </c>
      <c r="H47" s="92">
        <v>6</v>
      </c>
      <c r="I47" s="92">
        <v>0</v>
      </c>
      <c r="J47" s="92">
        <v>0</v>
      </c>
      <c r="K47" s="92">
        <v>0</v>
      </c>
      <c r="L47" s="92">
        <v>0</v>
      </c>
      <c r="M47" s="97">
        <v>0</v>
      </c>
    </row>
    <row r="48" spans="1:13" ht="51">
      <c r="A48" s="123"/>
      <c r="B48" s="96" t="s">
        <v>544</v>
      </c>
      <c r="C48" s="96" t="s">
        <v>182</v>
      </c>
      <c r="D48" s="96" t="s">
        <v>274</v>
      </c>
      <c r="E48" s="92">
        <f t="shared" si="0"/>
        <v>6</v>
      </c>
      <c r="F48" s="92">
        <f t="shared" si="4"/>
        <v>6</v>
      </c>
      <c r="G48" s="92">
        <f t="shared" si="3"/>
        <v>0</v>
      </c>
      <c r="H48" s="92">
        <v>6</v>
      </c>
      <c r="I48" s="92">
        <v>0</v>
      </c>
      <c r="J48" s="92">
        <v>0</v>
      </c>
      <c r="K48" s="92">
        <v>0</v>
      </c>
      <c r="L48" s="92">
        <v>0</v>
      </c>
      <c r="M48" s="97">
        <v>0</v>
      </c>
    </row>
    <row r="49" spans="1:13" ht="38.25">
      <c r="A49" s="123"/>
      <c r="B49" s="96" t="s">
        <v>543</v>
      </c>
      <c r="C49" s="96" t="s">
        <v>182</v>
      </c>
      <c r="D49" s="96" t="s">
        <v>274</v>
      </c>
      <c r="E49" s="92">
        <f t="shared" si="0"/>
        <v>12</v>
      </c>
      <c r="F49" s="92">
        <f t="shared" si="4"/>
        <v>12</v>
      </c>
      <c r="G49" s="92">
        <f t="shared" si="3"/>
        <v>0</v>
      </c>
      <c r="H49" s="92">
        <v>12</v>
      </c>
      <c r="I49" s="92">
        <v>0</v>
      </c>
      <c r="J49" s="92">
        <v>0</v>
      </c>
      <c r="K49" s="92">
        <v>0</v>
      </c>
      <c r="L49" s="92">
        <v>0</v>
      </c>
      <c r="M49" s="97">
        <v>0</v>
      </c>
    </row>
    <row r="50" spans="1:13" ht="38.25">
      <c r="A50" s="123"/>
      <c r="B50" s="96" t="s">
        <v>542</v>
      </c>
      <c r="C50" s="96" t="s">
        <v>182</v>
      </c>
      <c r="D50" s="96" t="s">
        <v>274</v>
      </c>
      <c r="E50" s="92">
        <f t="shared" si="0"/>
        <v>6</v>
      </c>
      <c r="F50" s="92">
        <f t="shared" si="4"/>
        <v>6</v>
      </c>
      <c r="G50" s="92">
        <f t="shared" si="3"/>
        <v>0</v>
      </c>
      <c r="H50" s="92">
        <v>6</v>
      </c>
      <c r="I50" s="92">
        <v>0</v>
      </c>
      <c r="J50" s="92">
        <v>0</v>
      </c>
      <c r="K50" s="92">
        <v>0</v>
      </c>
      <c r="L50" s="92">
        <v>0</v>
      </c>
      <c r="M50" s="97">
        <v>0</v>
      </c>
    </row>
    <row r="51" spans="1:13" ht="51">
      <c r="A51" s="123"/>
      <c r="B51" s="96" t="s">
        <v>541</v>
      </c>
      <c r="C51" s="96" t="s">
        <v>182</v>
      </c>
      <c r="D51" s="96" t="s">
        <v>274</v>
      </c>
      <c r="E51" s="92">
        <f t="shared" si="0"/>
        <v>6</v>
      </c>
      <c r="F51" s="92">
        <f t="shared" si="4"/>
        <v>6</v>
      </c>
      <c r="G51" s="92">
        <f t="shared" si="3"/>
        <v>0</v>
      </c>
      <c r="H51" s="92">
        <v>6</v>
      </c>
      <c r="I51" s="92">
        <v>0</v>
      </c>
      <c r="J51" s="92">
        <v>0</v>
      </c>
      <c r="K51" s="92">
        <v>0</v>
      </c>
      <c r="L51" s="92">
        <v>0</v>
      </c>
      <c r="M51" s="97">
        <v>0</v>
      </c>
    </row>
    <row r="52" spans="1:13" ht="51">
      <c r="A52" s="123"/>
      <c r="B52" s="43" t="s">
        <v>540</v>
      </c>
      <c r="C52" s="96" t="s">
        <v>87</v>
      </c>
      <c r="D52" s="43" t="s">
        <v>539</v>
      </c>
      <c r="E52" s="92">
        <f>F52+G52</f>
        <v>60</v>
      </c>
      <c r="F52" s="92">
        <f t="shared" si="4"/>
        <v>0</v>
      </c>
      <c r="G52" s="92">
        <f t="shared" si="3"/>
        <v>60</v>
      </c>
      <c r="H52" s="44"/>
      <c r="I52" s="44">
        <v>60</v>
      </c>
      <c r="J52" s="92"/>
      <c r="K52" s="92"/>
      <c r="L52" s="92"/>
      <c r="M52" s="97"/>
    </row>
    <row r="53" spans="1:13" ht="51">
      <c r="A53" s="123"/>
      <c r="B53" s="96" t="s">
        <v>538</v>
      </c>
      <c r="C53" s="96" t="s">
        <v>182</v>
      </c>
      <c r="D53" s="96" t="s">
        <v>508</v>
      </c>
      <c r="E53" s="92">
        <f t="shared" si="0"/>
        <v>12</v>
      </c>
      <c r="F53" s="92">
        <f t="shared" si="4"/>
        <v>0</v>
      </c>
      <c r="G53" s="92">
        <f t="shared" si="3"/>
        <v>12</v>
      </c>
      <c r="H53" s="92">
        <v>0</v>
      </c>
      <c r="I53" s="92">
        <v>12</v>
      </c>
      <c r="J53" s="92">
        <v>0</v>
      </c>
      <c r="K53" s="92">
        <v>0</v>
      </c>
      <c r="L53" s="92">
        <v>0</v>
      </c>
      <c r="M53" s="97">
        <v>0</v>
      </c>
    </row>
    <row r="54" spans="1:13" ht="25.5">
      <c r="A54" s="123"/>
      <c r="B54" s="96" t="s">
        <v>537</v>
      </c>
      <c r="C54" s="96" t="s">
        <v>182</v>
      </c>
      <c r="D54" s="96" t="s">
        <v>536</v>
      </c>
      <c r="E54" s="92">
        <f t="shared" si="0"/>
        <v>4</v>
      </c>
      <c r="F54" s="92">
        <f t="shared" si="4"/>
        <v>0</v>
      </c>
      <c r="G54" s="92">
        <f t="shared" si="3"/>
        <v>4</v>
      </c>
      <c r="H54" s="92">
        <v>0</v>
      </c>
      <c r="I54" s="92">
        <v>4</v>
      </c>
      <c r="J54" s="92">
        <v>0</v>
      </c>
      <c r="K54" s="92">
        <v>0</v>
      </c>
      <c r="L54" s="92">
        <v>0</v>
      </c>
      <c r="M54" s="97">
        <v>0</v>
      </c>
    </row>
    <row r="55" spans="1:13" ht="20.25" customHeight="1">
      <c r="A55" s="124"/>
      <c r="B55" s="102" t="s">
        <v>1</v>
      </c>
      <c r="C55" s="102"/>
      <c r="D55" s="102"/>
      <c r="E55" s="12">
        <f t="shared" ref="E55:M55" si="5">SUM(E14:E54)</f>
        <v>1175</v>
      </c>
      <c r="F55" s="12">
        <f t="shared" si="5"/>
        <v>1076</v>
      </c>
      <c r="G55" s="12">
        <f t="shared" si="5"/>
        <v>99</v>
      </c>
      <c r="H55" s="12">
        <f t="shared" si="5"/>
        <v>1076</v>
      </c>
      <c r="I55" s="12">
        <f t="shared" si="5"/>
        <v>99</v>
      </c>
      <c r="J55" s="12">
        <f t="shared" si="5"/>
        <v>0</v>
      </c>
      <c r="K55" s="12">
        <f t="shared" si="5"/>
        <v>0</v>
      </c>
      <c r="L55" s="12">
        <f t="shared" si="5"/>
        <v>0</v>
      </c>
      <c r="M55" s="11">
        <f t="shared" si="5"/>
        <v>0</v>
      </c>
    </row>
    <row r="56" spans="1:13">
      <c r="A56" s="133"/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5"/>
    </row>
    <row r="57" spans="1:13" ht="17.25" customHeight="1">
      <c r="A57" s="25" t="s">
        <v>535</v>
      </c>
      <c r="B57" s="96"/>
      <c r="C57" s="96"/>
      <c r="D57" s="96"/>
      <c r="E57" s="92"/>
      <c r="F57" s="92"/>
      <c r="G57" s="92"/>
      <c r="H57" s="92"/>
      <c r="I57" s="92"/>
      <c r="J57" s="92"/>
      <c r="K57" s="92"/>
      <c r="L57" s="92"/>
      <c r="M57" s="97"/>
    </row>
    <row r="58" spans="1:13" s="9" customFormat="1">
      <c r="A58" s="174" t="s">
        <v>534</v>
      </c>
      <c r="B58" s="177" t="s">
        <v>450</v>
      </c>
      <c r="C58" s="109" t="s">
        <v>290</v>
      </c>
      <c r="D58" s="104" t="s">
        <v>241</v>
      </c>
      <c r="E58" s="45">
        <f t="shared" ref="E58:E84" si="6">F58+G58</f>
        <v>25</v>
      </c>
      <c r="F58" s="45">
        <f t="shared" ref="F58:F84" si="7">H58+J58+L58</f>
        <v>0</v>
      </c>
      <c r="G58" s="45">
        <f t="shared" ref="G58:G84" si="8">I58+K58+M58</f>
        <v>25</v>
      </c>
      <c r="H58" s="45">
        <v>0</v>
      </c>
      <c r="I58" s="46">
        <v>25</v>
      </c>
      <c r="J58" s="45">
        <v>0</v>
      </c>
      <c r="K58" s="45">
        <v>0</v>
      </c>
      <c r="L58" s="45">
        <v>0</v>
      </c>
      <c r="M58" s="47">
        <v>0</v>
      </c>
    </row>
    <row r="59" spans="1:13" s="9" customFormat="1" ht="25.5">
      <c r="A59" s="175"/>
      <c r="B59" s="177"/>
      <c r="C59" s="104" t="s">
        <v>113</v>
      </c>
      <c r="D59" s="104" t="s">
        <v>112</v>
      </c>
      <c r="E59" s="45">
        <f t="shared" si="6"/>
        <v>5</v>
      </c>
      <c r="F59" s="45">
        <f t="shared" si="7"/>
        <v>0</v>
      </c>
      <c r="G59" s="45">
        <f t="shared" si="8"/>
        <v>5</v>
      </c>
      <c r="H59" s="45"/>
      <c r="I59" s="46">
        <v>5</v>
      </c>
      <c r="J59" s="45"/>
      <c r="K59" s="45"/>
      <c r="L59" s="45"/>
      <c r="M59" s="47"/>
    </row>
    <row r="60" spans="1:13" s="9" customFormat="1" ht="25.5">
      <c r="A60" s="175"/>
      <c r="B60" s="177" t="s">
        <v>450</v>
      </c>
      <c r="C60" s="109" t="s">
        <v>593</v>
      </c>
      <c r="D60" s="104" t="s">
        <v>533</v>
      </c>
      <c r="E60" s="45">
        <f t="shared" si="6"/>
        <v>15</v>
      </c>
      <c r="F60" s="45">
        <f t="shared" si="7"/>
        <v>0</v>
      </c>
      <c r="G60" s="45">
        <f t="shared" si="8"/>
        <v>15</v>
      </c>
      <c r="H60" s="45">
        <v>0</v>
      </c>
      <c r="I60" s="46">
        <v>15</v>
      </c>
      <c r="J60" s="45">
        <v>0</v>
      </c>
      <c r="K60" s="45">
        <v>0</v>
      </c>
      <c r="L60" s="45">
        <v>0</v>
      </c>
      <c r="M60" s="47">
        <v>0</v>
      </c>
    </row>
    <row r="61" spans="1:13" s="9" customFormat="1">
      <c r="A61" s="175"/>
      <c r="B61" s="177" t="s">
        <v>450</v>
      </c>
      <c r="C61" s="109" t="s">
        <v>532</v>
      </c>
      <c r="D61" s="104" t="s">
        <v>531</v>
      </c>
      <c r="E61" s="45">
        <f t="shared" si="6"/>
        <v>5</v>
      </c>
      <c r="F61" s="45">
        <f t="shared" si="7"/>
        <v>0</v>
      </c>
      <c r="G61" s="45">
        <f t="shared" si="8"/>
        <v>5</v>
      </c>
      <c r="H61" s="45">
        <v>0</v>
      </c>
      <c r="I61" s="46">
        <v>5</v>
      </c>
      <c r="J61" s="45">
        <v>0</v>
      </c>
      <c r="K61" s="45">
        <v>0</v>
      </c>
      <c r="L61" s="45">
        <v>0</v>
      </c>
      <c r="M61" s="47">
        <v>0</v>
      </c>
    </row>
    <row r="62" spans="1:13" s="9" customFormat="1" ht="25.5">
      <c r="A62" s="175"/>
      <c r="B62" s="177" t="s">
        <v>450</v>
      </c>
      <c r="C62" s="109" t="s">
        <v>374</v>
      </c>
      <c r="D62" s="104" t="s">
        <v>530</v>
      </c>
      <c r="E62" s="45">
        <f t="shared" si="6"/>
        <v>10</v>
      </c>
      <c r="F62" s="45">
        <f t="shared" si="7"/>
        <v>0</v>
      </c>
      <c r="G62" s="45">
        <f t="shared" si="8"/>
        <v>10</v>
      </c>
      <c r="H62" s="45">
        <v>0</v>
      </c>
      <c r="I62" s="46">
        <v>10</v>
      </c>
      <c r="J62" s="45">
        <v>0</v>
      </c>
      <c r="K62" s="45">
        <v>0</v>
      </c>
      <c r="L62" s="45">
        <v>0</v>
      </c>
      <c r="M62" s="47">
        <v>0</v>
      </c>
    </row>
    <row r="63" spans="1:13" s="9" customFormat="1">
      <c r="A63" s="175"/>
      <c r="B63" s="177" t="s">
        <v>529</v>
      </c>
      <c r="C63" s="178" t="s">
        <v>177</v>
      </c>
      <c r="D63" s="104" t="s">
        <v>528</v>
      </c>
      <c r="E63" s="45">
        <f t="shared" si="6"/>
        <v>15</v>
      </c>
      <c r="F63" s="45">
        <f t="shared" si="7"/>
        <v>0</v>
      </c>
      <c r="G63" s="45">
        <f t="shared" si="8"/>
        <v>15</v>
      </c>
      <c r="H63" s="45">
        <v>0</v>
      </c>
      <c r="I63" s="46">
        <v>15</v>
      </c>
      <c r="J63" s="45">
        <v>0</v>
      </c>
      <c r="K63" s="45">
        <v>0</v>
      </c>
      <c r="L63" s="45">
        <v>0</v>
      </c>
      <c r="M63" s="47">
        <v>0</v>
      </c>
    </row>
    <row r="64" spans="1:13" s="9" customFormat="1">
      <c r="A64" s="175"/>
      <c r="B64" s="177"/>
      <c r="C64" s="178"/>
      <c r="D64" s="104" t="s">
        <v>109</v>
      </c>
      <c r="E64" s="45">
        <f t="shared" si="6"/>
        <v>15</v>
      </c>
      <c r="F64" s="45">
        <f t="shared" si="7"/>
        <v>0</v>
      </c>
      <c r="G64" s="45">
        <f t="shared" si="8"/>
        <v>15</v>
      </c>
      <c r="H64" s="45">
        <v>0</v>
      </c>
      <c r="I64" s="46">
        <v>15</v>
      </c>
      <c r="J64" s="45">
        <v>0</v>
      </c>
      <c r="K64" s="45">
        <v>0</v>
      </c>
      <c r="L64" s="45">
        <v>0</v>
      </c>
      <c r="M64" s="47">
        <v>0</v>
      </c>
    </row>
    <row r="65" spans="1:13" s="9" customFormat="1">
      <c r="A65" s="175"/>
      <c r="B65" s="177"/>
      <c r="C65" s="109" t="s">
        <v>205</v>
      </c>
      <c r="D65" s="104" t="s">
        <v>107</v>
      </c>
      <c r="E65" s="45">
        <f t="shared" si="6"/>
        <v>10</v>
      </c>
      <c r="F65" s="45">
        <f t="shared" si="7"/>
        <v>0</v>
      </c>
      <c r="G65" s="45">
        <f t="shared" si="8"/>
        <v>10</v>
      </c>
      <c r="H65" s="45">
        <v>0</v>
      </c>
      <c r="I65" s="46">
        <v>10</v>
      </c>
      <c r="J65" s="45">
        <v>0</v>
      </c>
      <c r="K65" s="45">
        <v>0</v>
      </c>
      <c r="L65" s="45">
        <v>0</v>
      </c>
      <c r="M65" s="47">
        <v>0</v>
      </c>
    </row>
    <row r="66" spans="1:13" s="9" customFormat="1" ht="25.5">
      <c r="A66" s="175"/>
      <c r="B66" s="108" t="s">
        <v>430</v>
      </c>
      <c r="C66" s="109" t="s">
        <v>399</v>
      </c>
      <c r="D66" s="104" t="s">
        <v>92</v>
      </c>
      <c r="E66" s="45">
        <f t="shared" si="6"/>
        <v>40</v>
      </c>
      <c r="F66" s="45">
        <f t="shared" si="7"/>
        <v>0</v>
      </c>
      <c r="G66" s="45">
        <f t="shared" si="8"/>
        <v>40</v>
      </c>
      <c r="H66" s="45">
        <v>0</v>
      </c>
      <c r="I66" s="46">
        <v>40</v>
      </c>
      <c r="J66" s="45">
        <v>0</v>
      </c>
      <c r="K66" s="45">
        <v>0</v>
      </c>
      <c r="L66" s="45">
        <v>0</v>
      </c>
      <c r="M66" s="47">
        <v>0</v>
      </c>
    </row>
    <row r="67" spans="1:13" s="9" customFormat="1" ht="25.5">
      <c r="A67" s="175"/>
      <c r="B67" s="108" t="s">
        <v>527</v>
      </c>
      <c r="C67" s="109" t="s">
        <v>310</v>
      </c>
      <c r="D67" s="104" t="s">
        <v>95</v>
      </c>
      <c r="E67" s="45">
        <f t="shared" si="6"/>
        <v>25</v>
      </c>
      <c r="F67" s="45">
        <f t="shared" si="7"/>
        <v>0</v>
      </c>
      <c r="G67" s="45">
        <f t="shared" si="8"/>
        <v>25</v>
      </c>
      <c r="H67" s="45">
        <v>0</v>
      </c>
      <c r="I67" s="46">
        <v>25</v>
      </c>
      <c r="J67" s="45">
        <v>0</v>
      </c>
      <c r="K67" s="45">
        <v>0</v>
      </c>
      <c r="L67" s="45">
        <v>0</v>
      </c>
      <c r="M67" s="47">
        <v>0</v>
      </c>
    </row>
    <row r="68" spans="1:13" s="9" customFormat="1" ht="25.5">
      <c r="A68" s="175"/>
      <c r="B68" s="108" t="s">
        <v>526</v>
      </c>
      <c r="C68" s="109" t="s">
        <v>525</v>
      </c>
      <c r="D68" s="104" t="s">
        <v>524</v>
      </c>
      <c r="E68" s="45">
        <f t="shared" si="6"/>
        <v>20</v>
      </c>
      <c r="F68" s="45">
        <f t="shared" si="7"/>
        <v>0</v>
      </c>
      <c r="G68" s="45">
        <f t="shared" si="8"/>
        <v>20</v>
      </c>
      <c r="H68" s="45">
        <v>0</v>
      </c>
      <c r="I68" s="46">
        <v>20</v>
      </c>
      <c r="J68" s="45">
        <v>0</v>
      </c>
      <c r="K68" s="45">
        <v>0</v>
      </c>
      <c r="L68" s="45">
        <v>0</v>
      </c>
      <c r="M68" s="47">
        <v>0</v>
      </c>
    </row>
    <row r="69" spans="1:13" s="9" customFormat="1">
      <c r="A69" s="175"/>
      <c r="B69" s="177" t="s">
        <v>523</v>
      </c>
      <c r="C69" s="109" t="s">
        <v>406</v>
      </c>
      <c r="D69" s="104" t="s">
        <v>522</v>
      </c>
      <c r="E69" s="45">
        <f t="shared" si="6"/>
        <v>15</v>
      </c>
      <c r="F69" s="45">
        <f t="shared" si="7"/>
        <v>0</v>
      </c>
      <c r="G69" s="45">
        <f t="shared" si="8"/>
        <v>15</v>
      </c>
      <c r="H69" s="45">
        <v>0</v>
      </c>
      <c r="I69" s="46">
        <v>15</v>
      </c>
      <c r="J69" s="45">
        <v>0</v>
      </c>
      <c r="K69" s="45">
        <v>0</v>
      </c>
      <c r="L69" s="45">
        <v>0</v>
      </c>
      <c r="M69" s="47">
        <v>0</v>
      </c>
    </row>
    <row r="70" spans="1:13" s="9" customFormat="1">
      <c r="A70" s="175"/>
      <c r="B70" s="177"/>
      <c r="C70" s="109" t="s">
        <v>465</v>
      </c>
      <c r="D70" s="104" t="s">
        <v>521</v>
      </c>
      <c r="E70" s="45">
        <f t="shared" si="6"/>
        <v>10</v>
      </c>
      <c r="F70" s="45">
        <f t="shared" si="7"/>
        <v>0</v>
      </c>
      <c r="G70" s="45">
        <f t="shared" si="8"/>
        <v>10</v>
      </c>
      <c r="H70" s="45">
        <v>0</v>
      </c>
      <c r="I70" s="46">
        <v>10</v>
      </c>
      <c r="J70" s="45">
        <v>0</v>
      </c>
      <c r="K70" s="45">
        <v>0</v>
      </c>
      <c r="L70" s="45">
        <v>0</v>
      </c>
      <c r="M70" s="47">
        <v>0</v>
      </c>
    </row>
    <row r="71" spans="1:13" s="9" customFormat="1">
      <c r="A71" s="175"/>
      <c r="B71" s="177"/>
      <c r="C71" s="109" t="s">
        <v>329</v>
      </c>
      <c r="D71" s="104" t="s">
        <v>249</v>
      </c>
      <c r="E71" s="45">
        <f t="shared" si="6"/>
        <v>10</v>
      </c>
      <c r="F71" s="45">
        <f t="shared" si="7"/>
        <v>0</v>
      </c>
      <c r="G71" s="45">
        <f t="shared" si="8"/>
        <v>10</v>
      </c>
      <c r="H71" s="45">
        <v>0</v>
      </c>
      <c r="I71" s="46">
        <v>10</v>
      </c>
      <c r="J71" s="45">
        <v>0</v>
      </c>
      <c r="K71" s="45">
        <v>0</v>
      </c>
      <c r="L71" s="45">
        <v>0</v>
      </c>
      <c r="M71" s="47">
        <v>0</v>
      </c>
    </row>
    <row r="72" spans="1:13" s="9" customFormat="1" ht="25.5">
      <c r="A72" s="175"/>
      <c r="B72" s="177"/>
      <c r="C72" s="109" t="s">
        <v>520</v>
      </c>
      <c r="D72" s="104" t="s">
        <v>519</v>
      </c>
      <c r="E72" s="45">
        <f t="shared" si="6"/>
        <v>10</v>
      </c>
      <c r="F72" s="45">
        <f t="shared" si="7"/>
        <v>0</v>
      </c>
      <c r="G72" s="45">
        <f t="shared" si="8"/>
        <v>10</v>
      </c>
      <c r="H72" s="45">
        <v>0</v>
      </c>
      <c r="I72" s="46">
        <v>10</v>
      </c>
      <c r="J72" s="45">
        <v>0</v>
      </c>
      <c r="K72" s="45">
        <v>0</v>
      </c>
      <c r="L72" s="45">
        <v>0</v>
      </c>
      <c r="M72" s="47">
        <v>0</v>
      </c>
    </row>
    <row r="73" spans="1:13" s="9" customFormat="1" ht="25.5">
      <c r="A73" s="175"/>
      <c r="B73" s="177"/>
      <c r="C73" s="109" t="s">
        <v>228</v>
      </c>
      <c r="D73" s="104" t="s">
        <v>89</v>
      </c>
      <c r="E73" s="45">
        <f t="shared" si="6"/>
        <v>12</v>
      </c>
      <c r="F73" s="45">
        <f t="shared" si="7"/>
        <v>0</v>
      </c>
      <c r="G73" s="45">
        <f t="shared" si="8"/>
        <v>12</v>
      </c>
      <c r="H73" s="48">
        <v>0</v>
      </c>
      <c r="I73" s="46">
        <v>12</v>
      </c>
      <c r="J73" s="48">
        <v>0</v>
      </c>
      <c r="K73" s="45">
        <v>0</v>
      </c>
      <c r="L73" s="48">
        <v>0</v>
      </c>
      <c r="M73" s="49">
        <v>0</v>
      </c>
    </row>
    <row r="74" spans="1:13" s="9" customFormat="1" ht="25.5">
      <c r="A74" s="175"/>
      <c r="B74" s="177"/>
      <c r="C74" s="109" t="s">
        <v>174</v>
      </c>
      <c r="D74" s="104" t="s">
        <v>237</v>
      </c>
      <c r="E74" s="45">
        <f t="shared" si="6"/>
        <v>3</v>
      </c>
      <c r="F74" s="45">
        <f t="shared" si="7"/>
        <v>0</v>
      </c>
      <c r="G74" s="45">
        <f t="shared" si="8"/>
        <v>3</v>
      </c>
      <c r="H74" s="45">
        <v>0</v>
      </c>
      <c r="I74" s="45"/>
      <c r="J74" s="45">
        <v>0</v>
      </c>
      <c r="K74" s="46">
        <v>3</v>
      </c>
      <c r="L74" s="45">
        <v>0</v>
      </c>
      <c r="M74" s="47">
        <v>0</v>
      </c>
    </row>
    <row r="75" spans="1:13" s="9" customFormat="1">
      <c r="A75" s="175"/>
      <c r="B75" s="108" t="s">
        <v>518</v>
      </c>
      <c r="C75" s="109" t="s">
        <v>421</v>
      </c>
      <c r="D75" s="104" t="s">
        <v>517</v>
      </c>
      <c r="E75" s="45">
        <f t="shared" si="6"/>
        <v>30</v>
      </c>
      <c r="F75" s="45">
        <f t="shared" si="7"/>
        <v>0</v>
      </c>
      <c r="G75" s="45">
        <f t="shared" si="8"/>
        <v>30</v>
      </c>
      <c r="H75" s="45">
        <v>0</v>
      </c>
      <c r="I75" s="46">
        <v>30</v>
      </c>
      <c r="J75" s="45">
        <v>0</v>
      </c>
      <c r="K75" s="45">
        <v>0</v>
      </c>
      <c r="L75" s="45">
        <v>0</v>
      </c>
      <c r="M75" s="47">
        <v>0</v>
      </c>
    </row>
    <row r="76" spans="1:13" s="9" customFormat="1" ht="25.5">
      <c r="A76" s="175"/>
      <c r="B76" s="177" t="s">
        <v>444</v>
      </c>
      <c r="C76" s="109" t="s">
        <v>134</v>
      </c>
      <c r="D76" s="104" t="s">
        <v>384</v>
      </c>
      <c r="E76" s="45">
        <f t="shared" si="6"/>
        <v>26</v>
      </c>
      <c r="F76" s="45">
        <f t="shared" si="7"/>
        <v>0</v>
      </c>
      <c r="G76" s="45">
        <f t="shared" si="8"/>
        <v>26</v>
      </c>
      <c r="H76" s="45">
        <v>0</v>
      </c>
      <c r="I76" s="46">
        <v>26</v>
      </c>
      <c r="J76" s="45">
        <v>0</v>
      </c>
      <c r="K76" s="45">
        <v>0</v>
      </c>
      <c r="L76" s="45">
        <v>0</v>
      </c>
      <c r="M76" s="47">
        <v>0</v>
      </c>
    </row>
    <row r="77" spans="1:13" s="9" customFormat="1" ht="25.5">
      <c r="A77" s="175"/>
      <c r="B77" s="177"/>
      <c r="C77" s="109" t="s">
        <v>174</v>
      </c>
      <c r="D77" s="104" t="s">
        <v>237</v>
      </c>
      <c r="E77" s="45">
        <f t="shared" si="6"/>
        <v>4</v>
      </c>
      <c r="F77" s="45">
        <f t="shared" si="7"/>
        <v>0</v>
      </c>
      <c r="G77" s="45">
        <f t="shared" si="8"/>
        <v>4</v>
      </c>
      <c r="H77" s="45">
        <v>0</v>
      </c>
      <c r="I77" s="45"/>
      <c r="J77" s="45">
        <v>0</v>
      </c>
      <c r="K77" s="46">
        <v>4</v>
      </c>
      <c r="L77" s="45">
        <v>0</v>
      </c>
      <c r="M77" s="47">
        <v>0</v>
      </c>
    </row>
    <row r="78" spans="1:13" s="9" customFormat="1">
      <c r="A78" s="175"/>
      <c r="B78" s="177" t="s">
        <v>516</v>
      </c>
      <c r="C78" s="109" t="s">
        <v>515</v>
      </c>
      <c r="D78" s="104" t="s">
        <v>514</v>
      </c>
      <c r="E78" s="45">
        <f t="shared" si="6"/>
        <v>20</v>
      </c>
      <c r="F78" s="45">
        <f t="shared" si="7"/>
        <v>0</v>
      </c>
      <c r="G78" s="45">
        <f t="shared" si="8"/>
        <v>20</v>
      </c>
      <c r="H78" s="45">
        <v>0</v>
      </c>
      <c r="I78" s="46">
        <v>20</v>
      </c>
      <c r="J78" s="45">
        <v>0</v>
      </c>
      <c r="K78" s="45">
        <v>0</v>
      </c>
      <c r="L78" s="45">
        <v>0</v>
      </c>
      <c r="M78" s="47">
        <v>0</v>
      </c>
    </row>
    <row r="79" spans="1:13" s="9" customFormat="1">
      <c r="A79" s="175"/>
      <c r="B79" s="177"/>
      <c r="C79" s="109" t="s">
        <v>513</v>
      </c>
      <c r="D79" s="104" t="s">
        <v>22</v>
      </c>
      <c r="E79" s="45">
        <f t="shared" si="6"/>
        <v>4</v>
      </c>
      <c r="F79" s="45">
        <f t="shared" si="7"/>
        <v>0</v>
      </c>
      <c r="G79" s="45">
        <f t="shared" si="8"/>
        <v>4</v>
      </c>
      <c r="H79" s="45">
        <v>0</v>
      </c>
      <c r="I79" s="46">
        <v>4</v>
      </c>
      <c r="J79" s="45">
        <v>0</v>
      </c>
      <c r="K79" s="45">
        <v>0</v>
      </c>
      <c r="L79" s="45">
        <v>0</v>
      </c>
      <c r="M79" s="47">
        <v>0</v>
      </c>
    </row>
    <row r="80" spans="1:13" s="9" customFormat="1" ht="38.25">
      <c r="A80" s="175"/>
      <c r="B80" s="108" t="s">
        <v>512</v>
      </c>
      <c r="C80" s="109" t="s">
        <v>149</v>
      </c>
      <c r="D80" s="109" t="s">
        <v>511</v>
      </c>
      <c r="E80" s="45">
        <f t="shared" si="6"/>
        <v>40</v>
      </c>
      <c r="F80" s="45">
        <f t="shared" si="7"/>
        <v>0</v>
      </c>
      <c r="G80" s="45">
        <f t="shared" si="8"/>
        <v>40</v>
      </c>
      <c r="H80" s="45">
        <v>0</v>
      </c>
      <c r="I80" s="46">
        <v>40</v>
      </c>
      <c r="J80" s="45">
        <v>0</v>
      </c>
      <c r="K80" s="45">
        <v>0</v>
      </c>
      <c r="L80" s="45">
        <v>0</v>
      </c>
      <c r="M80" s="47">
        <v>0</v>
      </c>
    </row>
    <row r="81" spans="1:13" s="9" customFormat="1" ht="12.75" customHeight="1">
      <c r="A81" s="175"/>
      <c r="B81" s="108" t="s">
        <v>510</v>
      </c>
      <c r="C81" s="109"/>
      <c r="D81" s="104"/>
      <c r="E81" s="45">
        <f t="shared" si="6"/>
        <v>0</v>
      </c>
      <c r="F81" s="45">
        <f t="shared" si="7"/>
        <v>0</v>
      </c>
      <c r="G81" s="45">
        <f t="shared" si="8"/>
        <v>0</v>
      </c>
      <c r="H81" s="45"/>
      <c r="I81" s="45"/>
      <c r="J81" s="45"/>
      <c r="K81" s="45"/>
      <c r="L81" s="45"/>
      <c r="M81" s="47"/>
    </row>
    <row r="82" spans="1:13" s="9" customFormat="1" ht="25.5">
      <c r="A82" s="175"/>
      <c r="B82" s="108" t="s">
        <v>509</v>
      </c>
      <c r="C82" s="109" t="s">
        <v>197</v>
      </c>
      <c r="D82" s="104" t="s">
        <v>508</v>
      </c>
      <c r="E82" s="45">
        <f t="shared" si="6"/>
        <v>15</v>
      </c>
      <c r="F82" s="45">
        <f t="shared" si="7"/>
        <v>0</v>
      </c>
      <c r="G82" s="45">
        <f t="shared" si="8"/>
        <v>15</v>
      </c>
      <c r="H82" s="45">
        <v>0</v>
      </c>
      <c r="I82" s="46">
        <v>15</v>
      </c>
      <c r="J82" s="45">
        <v>0</v>
      </c>
      <c r="K82" s="45">
        <v>0</v>
      </c>
      <c r="L82" s="45">
        <v>0</v>
      </c>
      <c r="M82" s="47">
        <v>0</v>
      </c>
    </row>
    <row r="83" spans="1:13" s="9" customFormat="1" ht="25.5">
      <c r="A83" s="175"/>
      <c r="B83" s="177" t="s">
        <v>248</v>
      </c>
      <c r="C83" s="109" t="s">
        <v>197</v>
      </c>
      <c r="D83" s="104" t="s">
        <v>238</v>
      </c>
      <c r="E83" s="45">
        <f t="shared" si="6"/>
        <v>6</v>
      </c>
      <c r="F83" s="45">
        <f t="shared" si="7"/>
        <v>0</v>
      </c>
      <c r="G83" s="45">
        <f t="shared" si="8"/>
        <v>6</v>
      </c>
      <c r="H83" s="45">
        <v>0</v>
      </c>
      <c r="I83" s="46">
        <v>6</v>
      </c>
      <c r="J83" s="45">
        <v>0</v>
      </c>
      <c r="K83" s="45">
        <v>0</v>
      </c>
      <c r="L83" s="45">
        <v>0</v>
      </c>
      <c r="M83" s="47">
        <v>0</v>
      </c>
    </row>
    <row r="84" spans="1:13" s="9" customFormat="1" ht="25.5">
      <c r="A84" s="175"/>
      <c r="B84" s="177"/>
      <c r="C84" s="109" t="s">
        <v>174</v>
      </c>
      <c r="D84" s="104" t="s">
        <v>237</v>
      </c>
      <c r="E84" s="45">
        <f t="shared" si="6"/>
        <v>3</v>
      </c>
      <c r="F84" s="45">
        <f t="shared" si="7"/>
        <v>0</v>
      </c>
      <c r="G84" s="45">
        <f t="shared" si="8"/>
        <v>3</v>
      </c>
      <c r="H84" s="45">
        <v>0</v>
      </c>
      <c r="I84" s="45">
        <v>0</v>
      </c>
      <c r="J84" s="45">
        <v>0</v>
      </c>
      <c r="K84" s="46">
        <v>3</v>
      </c>
      <c r="L84" s="45">
        <v>0</v>
      </c>
      <c r="M84" s="47">
        <v>0</v>
      </c>
    </row>
    <row r="85" spans="1:13" s="78" customFormat="1" ht="22.5" customHeight="1">
      <c r="A85" s="176"/>
      <c r="B85" s="164" t="s">
        <v>1</v>
      </c>
      <c r="C85" s="164"/>
      <c r="D85" s="164"/>
      <c r="E85" s="50">
        <f t="shared" ref="E85:M85" si="9">SUM(E58:E84)</f>
        <v>393</v>
      </c>
      <c r="F85" s="50">
        <f t="shared" si="9"/>
        <v>0</v>
      </c>
      <c r="G85" s="50">
        <f t="shared" si="9"/>
        <v>393</v>
      </c>
      <c r="H85" s="50">
        <f t="shared" si="9"/>
        <v>0</v>
      </c>
      <c r="I85" s="50">
        <f t="shared" si="9"/>
        <v>383</v>
      </c>
      <c r="J85" s="50">
        <f t="shared" si="9"/>
        <v>0</v>
      </c>
      <c r="K85" s="50">
        <f t="shared" si="9"/>
        <v>10</v>
      </c>
      <c r="L85" s="50">
        <f t="shared" si="9"/>
        <v>0</v>
      </c>
      <c r="M85" s="51">
        <f t="shared" si="9"/>
        <v>0</v>
      </c>
    </row>
    <row r="86" spans="1:13" ht="22.5" customHeight="1">
      <c r="A86" s="133"/>
      <c r="B86" s="134"/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5"/>
    </row>
    <row r="87" spans="1:13" ht="22.5" customHeight="1">
      <c r="A87" s="26" t="s">
        <v>507</v>
      </c>
      <c r="B87" s="96"/>
      <c r="C87" s="96"/>
      <c r="D87" s="96"/>
      <c r="E87" s="92"/>
      <c r="F87" s="92"/>
      <c r="G87" s="92"/>
      <c r="H87" s="92"/>
      <c r="I87" s="92"/>
      <c r="J87" s="92"/>
      <c r="K87" s="92"/>
      <c r="L87" s="92"/>
      <c r="M87" s="97"/>
    </row>
    <row r="88" spans="1:13" s="9" customFormat="1" ht="25.5">
      <c r="A88" s="174" t="s">
        <v>506</v>
      </c>
      <c r="B88" s="163" t="s">
        <v>142</v>
      </c>
      <c r="C88" s="104" t="s">
        <v>505</v>
      </c>
      <c r="D88" s="104" t="s">
        <v>504</v>
      </c>
      <c r="E88" s="45">
        <f t="shared" ref="E88:E111" si="10">F88+G88</f>
        <v>8</v>
      </c>
      <c r="F88" s="45">
        <f t="shared" ref="F88:F111" si="11">H88+J88+L88</f>
        <v>8</v>
      </c>
      <c r="G88" s="45">
        <f t="shared" ref="G88:G111" si="12">I88+K88+M88</f>
        <v>0</v>
      </c>
      <c r="H88" s="48">
        <f>10-2</f>
        <v>8</v>
      </c>
      <c r="I88" s="48">
        <v>0</v>
      </c>
      <c r="J88" s="48">
        <v>0</v>
      </c>
      <c r="K88" s="48">
        <v>0</v>
      </c>
      <c r="L88" s="48">
        <v>0</v>
      </c>
      <c r="M88" s="49">
        <v>0</v>
      </c>
    </row>
    <row r="89" spans="1:13" s="9" customFormat="1">
      <c r="A89" s="175"/>
      <c r="B89" s="163"/>
      <c r="C89" s="104" t="s">
        <v>503</v>
      </c>
      <c r="D89" s="104" t="s">
        <v>502</v>
      </c>
      <c r="E89" s="45">
        <f t="shared" si="10"/>
        <v>15</v>
      </c>
      <c r="F89" s="45">
        <f t="shared" si="11"/>
        <v>15</v>
      </c>
      <c r="G89" s="45">
        <f t="shared" si="12"/>
        <v>0</v>
      </c>
      <c r="H89" s="48">
        <v>15</v>
      </c>
      <c r="I89" s="45">
        <v>0</v>
      </c>
      <c r="J89" s="45">
        <v>0</v>
      </c>
      <c r="K89" s="45">
        <v>0</v>
      </c>
      <c r="L89" s="45">
        <v>0</v>
      </c>
      <c r="M89" s="47">
        <v>0</v>
      </c>
    </row>
    <row r="90" spans="1:13" s="9" customFormat="1">
      <c r="A90" s="175"/>
      <c r="B90" s="163"/>
      <c r="C90" s="104" t="s">
        <v>266</v>
      </c>
      <c r="D90" s="104" t="s">
        <v>303</v>
      </c>
      <c r="E90" s="45">
        <f t="shared" si="10"/>
        <v>15</v>
      </c>
      <c r="F90" s="45">
        <f t="shared" si="11"/>
        <v>15</v>
      </c>
      <c r="G90" s="45">
        <f t="shared" si="12"/>
        <v>0</v>
      </c>
      <c r="H90" s="48">
        <v>15</v>
      </c>
      <c r="I90" s="45">
        <v>0</v>
      </c>
      <c r="J90" s="45">
        <v>0</v>
      </c>
      <c r="K90" s="45">
        <v>0</v>
      </c>
      <c r="L90" s="45">
        <v>0</v>
      </c>
      <c r="M90" s="47">
        <v>0</v>
      </c>
    </row>
    <row r="91" spans="1:13" s="9" customFormat="1">
      <c r="A91" s="175"/>
      <c r="B91" s="163"/>
      <c r="C91" s="104" t="s">
        <v>122</v>
      </c>
      <c r="D91" s="104" t="s">
        <v>501</v>
      </c>
      <c r="E91" s="45">
        <f t="shared" si="10"/>
        <v>7</v>
      </c>
      <c r="F91" s="45">
        <f t="shared" si="11"/>
        <v>7</v>
      </c>
      <c r="G91" s="45">
        <f t="shared" si="12"/>
        <v>0</v>
      </c>
      <c r="H91" s="48">
        <f>10-3</f>
        <v>7</v>
      </c>
      <c r="I91" s="45">
        <v>0</v>
      </c>
      <c r="J91" s="45">
        <v>0</v>
      </c>
      <c r="K91" s="45">
        <v>0</v>
      </c>
      <c r="L91" s="45">
        <v>0</v>
      </c>
      <c r="M91" s="47">
        <v>0</v>
      </c>
    </row>
    <row r="92" spans="1:13" s="9" customFormat="1">
      <c r="A92" s="175"/>
      <c r="B92" s="104" t="s">
        <v>500</v>
      </c>
      <c r="C92" s="163" t="s">
        <v>286</v>
      </c>
      <c r="D92" s="104" t="s">
        <v>293</v>
      </c>
      <c r="E92" s="45">
        <f t="shared" si="10"/>
        <v>50</v>
      </c>
      <c r="F92" s="45">
        <f t="shared" si="11"/>
        <v>50</v>
      </c>
      <c r="G92" s="45">
        <f t="shared" si="12"/>
        <v>0</v>
      </c>
      <c r="H92" s="48">
        <v>50</v>
      </c>
      <c r="I92" s="45">
        <v>0</v>
      </c>
      <c r="J92" s="45">
        <v>0</v>
      </c>
      <c r="K92" s="45">
        <v>0</v>
      </c>
      <c r="L92" s="45">
        <v>0</v>
      </c>
      <c r="M92" s="47">
        <v>0</v>
      </c>
    </row>
    <row r="93" spans="1:13" s="9" customFormat="1">
      <c r="A93" s="175"/>
      <c r="B93" s="163" t="s">
        <v>499</v>
      </c>
      <c r="C93" s="163"/>
      <c r="D93" s="104" t="s">
        <v>498</v>
      </c>
      <c r="E93" s="45">
        <f t="shared" si="10"/>
        <v>10</v>
      </c>
      <c r="F93" s="45">
        <f t="shared" si="11"/>
        <v>10</v>
      </c>
      <c r="G93" s="45">
        <f t="shared" si="12"/>
        <v>0</v>
      </c>
      <c r="H93" s="48">
        <v>10</v>
      </c>
      <c r="I93" s="45">
        <v>0</v>
      </c>
      <c r="J93" s="45">
        <v>0</v>
      </c>
      <c r="K93" s="45">
        <v>0</v>
      </c>
      <c r="L93" s="45">
        <v>0</v>
      </c>
      <c r="M93" s="47">
        <v>0</v>
      </c>
    </row>
    <row r="94" spans="1:13" s="9" customFormat="1" ht="36" customHeight="1">
      <c r="A94" s="175"/>
      <c r="B94" s="163"/>
      <c r="C94" s="163"/>
      <c r="D94" s="104" t="s">
        <v>497</v>
      </c>
      <c r="E94" s="45">
        <f t="shared" si="10"/>
        <v>30</v>
      </c>
      <c r="F94" s="45">
        <f t="shared" si="11"/>
        <v>30</v>
      </c>
      <c r="G94" s="45">
        <f t="shared" si="12"/>
        <v>0</v>
      </c>
      <c r="H94" s="48">
        <v>0</v>
      </c>
      <c r="I94" s="45">
        <v>0</v>
      </c>
      <c r="J94" s="45">
        <v>30</v>
      </c>
      <c r="K94" s="45">
        <v>0</v>
      </c>
      <c r="L94" s="45">
        <v>0</v>
      </c>
      <c r="M94" s="47">
        <v>0</v>
      </c>
    </row>
    <row r="95" spans="1:13" s="9" customFormat="1">
      <c r="A95" s="175"/>
      <c r="B95" s="104" t="s">
        <v>138</v>
      </c>
      <c r="C95" s="163" t="s">
        <v>125</v>
      </c>
      <c r="D95" s="104" t="s">
        <v>496</v>
      </c>
      <c r="E95" s="45">
        <f t="shared" si="10"/>
        <v>40</v>
      </c>
      <c r="F95" s="45">
        <f t="shared" si="11"/>
        <v>40</v>
      </c>
      <c r="G95" s="45">
        <f t="shared" si="12"/>
        <v>0</v>
      </c>
      <c r="H95" s="48">
        <f>45-5</f>
        <v>40</v>
      </c>
      <c r="I95" s="45">
        <v>0</v>
      </c>
      <c r="J95" s="45">
        <v>0</v>
      </c>
      <c r="K95" s="45">
        <v>0</v>
      </c>
      <c r="L95" s="45">
        <v>0</v>
      </c>
      <c r="M95" s="47">
        <v>0</v>
      </c>
    </row>
    <row r="96" spans="1:13" s="9" customFormat="1" ht="42" customHeight="1">
      <c r="A96" s="175"/>
      <c r="B96" s="163" t="s">
        <v>495</v>
      </c>
      <c r="C96" s="163"/>
      <c r="D96" s="104" t="s">
        <v>494</v>
      </c>
      <c r="E96" s="45">
        <f t="shared" si="10"/>
        <v>48</v>
      </c>
      <c r="F96" s="45">
        <f t="shared" si="11"/>
        <v>48</v>
      </c>
      <c r="G96" s="45">
        <f t="shared" si="12"/>
        <v>0</v>
      </c>
      <c r="H96" s="48">
        <v>48</v>
      </c>
      <c r="I96" s="45">
        <v>0</v>
      </c>
      <c r="J96" s="45">
        <v>0</v>
      </c>
      <c r="K96" s="45">
        <v>0</v>
      </c>
      <c r="L96" s="45">
        <v>0</v>
      </c>
      <c r="M96" s="47">
        <v>0</v>
      </c>
    </row>
    <row r="97" spans="1:13" s="9" customFormat="1" ht="25.5">
      <c r="A97" s="175"/>
      <c r="B97" s="163"/>
      <c r="C97" s="163"/>
      <c r="D97" s="104" t="s">
        <v>493</v>
      </c>
      <c r="E97" s="45">
        <f t="shared" si="10"/>
        <v>12</v>
      </c>
      <c r="F97" s="45">
        <f t="shared" si="11"/>
        <v>12</v>
      </c>
      <c r="G97" s="45">
        <f t="shared" si="12"/>
        <v>0</v>
      </c>
      <c r="H97" s="48">
        <v>12</v>
      </c>
      <c r="I97" s="45">
        <v>0</v>
      </c>
      <c r="J97" s="45">
        <v>0</v>
      </c>
      <c r="K97" s="45">
        <v>0</v>
      </c>
      <c r="L97" s="45">
        <v>0</v>
      </c>
      <c r="M97" s="47">
        <v>0</v>
      </c>
    </row>
    <row r="98" spans="1:13" s="9" customFormat="1">
      <c r="A98" s="175"/>
      <c r="B98" s="104" t="s">
        <v>135</v>
      </c>
      <c r="C98" s="163" t="s">
        <v>100</v>
      </c>
      <c r="D98" s="104" t="s">
        <v>219</v>
      </c>
      <c r="E98" s="45">
        <f t="shared" si="10"/>
        <v>55</v>
      </c>
      <c r="F98" s="45">
        <f t="shared" si="11"/>
        <v>55</v>
      </c>
      <c r="G98" s="45">
        <f t="shared" si="12"/>
        <v>0</v>
      </c>
      <c r="H98" s="48">
        <f>60-5</f>
        <v>55</v>
      </c>
      <c r="I98" s="45">
        <v>0</v>
      </c>
      <c r="J98" s="45">
        <v>0</v>
      </c>
      <c r="K98" s="45">
        <v>0</v>
      </c>
      <c r="L98" s="45">
        <v>0</v>
      </c>
      <c r="M98" s="47">
        <v>0</v>
      </c>
    </row>
    <row r="99" spans="1:13" s="9" customFormat="1" ht="51">
      <c r="A99" s="175"/>
      <c r="B99" s="163" t="s">
        <v>492</v>
      </c>
      <c r="C99" s="163"/>
      <c r="D99" s="104" t="s">
        <v>469</v>
      </c>
      <c r="E99" s="45">
        <f t="shared" si="10"/>
        <v>48</v>
      </c>
      <c r="F99" s="45">
        <f t="shared" si="11"/>
        <v>48</v>
      </c>
      <c r="G99" s="45">
        <f t="shared" si="12"/>
        <v>0</v>
      </c>
      <c r="H99" s="48">
        <v>48</v>
      </c>
      <c r="I99" s="45">
        <v>0</v>
      </c>
      <c r="J99" s="45">
        <v>0</v>
      </c>
      <c r="K99" s="45">
        <v>0</v>
      </c>
      <c r="L99" s="45">
        <v>0</v>
      </c>
      <c r="M99" s="47">
        <v>0</v>
      </c>
    </row>
    <row r="100" spans="1:13" s="9" customFormat="1" ht="25.5">
      <c r="A100" s="175"/>
      <c r="B100" s="163"/>
      <c r="C100" s="163"/>
      <c r="D100" s="104" t="s">
        <v>491</v>
      </c>
      <c r="E100" s="45">
        <f t="shared" si="10"/>
        <v>12</v>
      </c>
      <c r="F100" s="45">
        <f t="shared" si="11"/>
        <v>12</v>
      </c>
      <c r="G100" s="45">
        <f t="shared" si="12"/>
        <v>0</v>
      </c>
      <c r="H100" s="48">
        <v>12</v>
      </c>
      <c r="I100" s="45">
        <v>0</v>
      </c>
      <c r="J100" s="45">
        <v>0</v>
      </c>
      <c r="K100" s="45">
        <v>0</v>
      </c>
      <c r="L100" s="45">
        <v>0</v>
      </c>
      <c r="M100" s="47">
        <v>0</v>
      </c>
    </row>
    <row r="101" spans="1:13" s="9" customFormat="1" ht="21" customHeight="1">
      <c r="A101" s="175"/>
      <c r="B101" s="104" t="s">
        <v>458</v>
      </c>
      <c r="C101" s="104" t="s">
        <v>490</v>
      </c>
      <c r="D101" s="104" t="s">
        <v>489</v>
      </c>
      <c r="E101" s="45">
        <f t="shared" si="10"/>
        <v>35</v>
      </c>
      <c r="F101" s="45">
        <f t="shared" si="11"/>
        <v>35</v>
      </c>
      <c r="G101" s="45">
        <f t="shared" si="12"/>
        <v>0</v>
      </c>
      <c r="H101" s="48">
        <v>35</v>
      </c>
      <c r="I101" s="45">
        <v>0</v>
      </c>
      <c r="J101" s="45">
        <v>0</v>
      </c>
      <c r="K101" s="45">
        <v>0</v>
      </c>
      <c r="L101" s="45">
        <v>0</v>
      </c>
      <c r="M101" s="47">
        <v>0</v>
      </c>
    </row>
    <row r="102" spans="1:13" s="9" customFormat="1" ht="25.5">
      <c r="A102" s="175"/>
      <c r="B102" s="104" t="s">
        <v>430</v>
      </c>
      <c r="C102" s="104" t="s">
        <v>410</v>
      </c>
      <c r="D102" s="104" t="s">
        <v>488</v>
      </c>
      <c r="E102" s="45">
        <f t="shared" si="10"/>
        <v>25</v>
      </c>
      <c r="F102" s="45">
        <f t="shared" si="11"/>
        <v>25</v>
      </c>
      <c r="G102" s="45">
        <f t="shared" si="12"/>
        <v>0</v>
      </c>
      <c r="H102" s="48">
        <v>25</v>
      </c>
      <c r="I102" s="45">
        <v>0</v>
      </c>
      <c r="J102" s="45">
        <v>0</v>
      </c>
      <c r="K102" s="45">
        <v>0</v>
      </c>
      <c r="L102" s="45">
        <v>0</v>
      </c>
      <c r="M102" s="47">
        <v>0</v>
      </c>
    </row>
    <row r="103" spans="1:13" s="9" customFormat="1">
      <c r="A103" s="175"/>
      <c r="B103" s="104" t="s">
        <v>462</v>
      </c>
      <c r="C103" s="104" t="s">
        <v>250</v>
      </c>
      <c r="D103" s="104" t="s">
        <v>487</v>
      </c>
      <c r="E103" s="45">
        <f t="shared" si="10"/>
        <v>50</v>
      </c>
      <c r="F103" s="45">
        <f t="shared" si="11"/>
        <v>50</v>
      </c>
      <c r="G103" s="45">
        <f t="shared" si="12"/>
        <v>0</v>
      </c>
      <c r="H103" s="48">
        <f>55-5</f>
        <v>50</v>
      </c>
      <c r="I103" s="45">
        <v>0</v>
      </c>
      <c r="J103" s="45">
        <v>0</v>
      </c>
      <c r="K103" s="45">
        <v>0</v>
      </c>
      <c r="L103" s="45">
        <v>0</v>
      </c>
      <c r="M103" s="47">
        <v>0</v>
      </c>
    </row>
    <row r="104" spans="1:13" s="9" customFormat="1" ht="51">
      <c r="A104" s="175"/>
      <c r="B104" s="104" t="s">
        <v>486</v>
      </c>
      <c r="C104" s="104" t="s">
        <v>335</v>
      </c>
      <c r="D104" s="104" t="s">
        <v>485</v>
      </c>
      <c r="E104" s="45">
        <f t="shared" si="10"/>
        <v>30</v>
      </c>
      <c r="F104" s="45">
        <f t="shared" si="11"/>
        <v>30</v>
      </c>
      <c r="G104" s="45">
        <f t="shared" si="12"/>
        <v>0</v>
      </c>
      <c r="H104" s="48">
        <v>30</v>
      </c>
      <c r="I104" s="45">
        <v>0</v>
      </c>
      <c r="J104" s="45">
        <v>0</v>
      </c>
      <c r="K104" s="45">
        <v>0</v>
      </c>
      <c r="L104" s="45">
        <v>0</v>
      </c>
      <c r="M104" s="47">
        <v>0</v>
      </c>
    </row>
    <row r="105" spans="1:13" s="9" customFormat="1" ht="51">
      <c r="A105" s="175"/>
      <c r="B105" s="104" t="s">
        <v>484</v>
      </c>
      <c r="C105" s="104" t="s">
        <v>182</v>
      </c>
      <c r="D105" s="104" t="s">
        <v>196</v>
      </c>
      <c r="E105" s="45">
        <f t="shared" si="10"/>
        <v>6</v>
      </c>
      <c r="F105" s="45">
        <f t="shared" si="11"/>
        <v>6</v>
      </c>
      <c r="G105" s="45">
        <f t="shared" si="12"/>
        <v>0</v>
      </c>
      <c r="H105" s="48">
        <v>6</v>
      </c>
      <c r="I105" s="45">
        <v>0</v>
      </c>
      <c r="J105" s="45">
        <v>0</v>
      </c>
      <c r="K105" s="45">
        <v>0</v>
      </c>
      <c r="L105" s="45">
        <v>0</v>
      </c>
      <c r="M105" s="47">
        <v>0</v>
      </c>
    </row>
    <row r="106" spans="1:13" s="9" customFormat="1" ht="25.5">
      <c r="A106" s="175"/>
      <c r="B106" s="163" t="s">
        <v>187</v>
      </c>
      <c r="C106" s="104" t="s">
        <v>369</v>
      </c>
      <c r="D106" s="104" t="s">
        <v>483</v>
      </c>
      <c r="E106" s="45">
        <f t="shared" si="10"/>
        <v>10</v>
      </c>
      <c r="F106" s="45">
        <f t="shared" si="11"/>
        <v>10</v>
      </c>
      <c r="G106" s="45">
        <f t="shared" si="12"/>
        <v>0</v>
      </c>
      <c r="H106" s="48">
        <v>10</v>
      </c>
      <c r="I106" s="45">
        <v>0</v>
      </c>
      <c r="J106" s="45">
        <v>0</v>
      </c>
      <c r="K106" s="45">
        <v>0</v>
      </c>
      <c r="L106" s="45">
        <v>0</v>
      </c>
      <c r="M106" s="47">
        <v>0</v>
      </c>
    </row>
    <row r="107" spans="1:13" s="9" customFormat="1">
      <c r="A107" s="175"/>
      <c r="B107" s="163"/>
      <c r="C107" s="163" t="s">
        <v>115</v>
      </c>
      <c r="D107" s="104" t="s">
        <v>482</v>
      </c>
      <c r="E107" s="45">
        <f t="shared" si="10"/>
        <v>25</v>
      </c>
      <c r="F107" s="45">
        <f t="shared" si="11"/>
        <v>25</v>
      </c>
      <c r="G107" s="45">
        <f t="shared" si="12"/>
        <v>0</v>
      </c>
      <c r="H107" s="48">
        <v>25</v>
      </c>
      <c r="I107" s="45">
        <v>0</v>
      </c>
      <c r="J107" s="45">
        <v>0</v>
      </c>
      <c r="K107" s="45">
        <v>0</v>
      </c>
      <c r="L107" s="45">
        <v>0</v>
      </c>
      <c r="M107" s="47">
        <v>0</v>
      </c>
    </row>
    <row r="108" spans="1:13" s="9" customFormat="1">
      <c r="A108" s="175"/>
      <c r="B108" s="163"/>
      <c r="C108" s="163"/>
      <c r="D108" s="104" t="s">
        <v>188</v>
      </c>
      <c r="E108" s="45">
        <f t="shared" si="10"/>
        <v>5</v>
      </c>
      <c r="F108" s="45">
        <f t="shared" si="11"/>
        <v>5</v>
      </c>
      <c r="G108" s="45">
        <f t="shared" si="12"/>
        <v>0</v>
      </c>
      <c r="H108" s="48">
        <v>5</v>
      </c>
      <c r="I108" s="45">
        <v>0</v>
      </c>
      <c r="J108" s="45">
        <v>0</v>
      </c>
      <c r="K108" s="45">
        <v>0</v>
      </c>
      <c r="L108" s="45">
        <v>0</v>
      </c>
      <c r="M108" s="47">
        <v>0</v>
      </c>
    </row>
    <row r="109" spans="1:13" s="9" customFormat="1" ht="26.25" customHeight="1">
      <c r="A109" s="175"/>
      <c r="B109" s="163"/>
      <c r="C109" s="163"/>
      <c r="D109" s="104" t="s">
        <v>178</v>
      </c>
      <c r="E109" s="45">
        <f t="shared" si="10"/>
        <v>5</v>
      </c>
      <c r="F109" s="45">
        <f t="shared" si="11"/>
        <v>5</v>
      </c>
      <c r="G109" s="45">
        <f t="shared" si="12"/>
        <v>0</v>
      </c>
      <c r="H109" s="48">
        <f>10-5</f>
        <v>5</v>
      </c>
      <c r="I109" s="45">
        <v>0</v>
      </c>
      <c r="J109" s="45">
        <v>0</v>
      </c>
      <c r="K109" s="45">
        <v>0</v>
      </c>
      <c r="L109" s="45">
        <v>0</v>
      </c>
      <c r="M109" s="47">
        <v>0</v>
      </c>
    </row>
    <row r="110" spans="1:13" s="9" customFormat="1">
      <c r="A110" s="175"/>
      <c r="B110" s="163"/>
      <c r="C110" s="104" t="s">
        <v>442</v>
      </c>
      <c r="D110" s="104" t="s">
        <v>365</v>
      </c>
      <c r="E110" s="45">
        <f t="shared" si="10"/>
        <v>5</v>
      </c>
      <c r="F110" s="45">
        <f t="shared" si="11"/>
        <v>5</v>
      </c>
      <c r="G110" s="45">
        <f t="shared" si="12"/>
        <v>0</v>
      </c>
      <c r="H110" s="48">
        <v>5</v>
      </c>
      <c r="I110" s="45">
        <v>0</v>
      </c>
      <c r="J110" s="45">
        <v>0</v>
      </c>
      <c r="K110" s="45">
        <v>0</v>
      </c>
      <c r="L110" s="45">
        <v>0</v>
      </c>
      <c r="M110" s="47">
        <v>0</v>
      </c>
    </row>
    <row r="111" spans="1:13" s="9" customFormat="1">
      <c r="A111" s="175"/>
      <c r="B111" s="104" t="s">
        <v>437</v>
      </c>
      <c r="C111" s="104" t="s">
        <v>105</v>
      </c>
      <c r="D111" s="104" t="s">
        <v>481</v>
      </c>
      <c r="E111" s="45">
        <f t="shared" si="10"/>
        <v>40</v>
      </c>
      <c r="F111" s="45">
        <f t="shared" si="11"/>
        <v>40</v>
      </c>
      <c r="G111" s="45">
        <f t="shared" si="12"/>
        <v>0</v>
      </c>
      <c r="H111" s="48">
        <v>40</v>
      </c>
      <c r="I111" s="45">
        <v>0</v>
      </c>
      <c r="J111" s="45">
        <v>0</v>
      </c>
      <c r="K111" s="45">
        <v>0</v>
      </c>
      <c r="L111" s="45">
        <v>0</v>
      </c>
      <c r="M111" s="47">
        <v>0</v>
      </c>
    </row>
    <row r="112" spans="1:13" ht="26.25" customHeight="1">
      <c r="A112" s="176"/>
      <c r="B112" s="160" t="s">
        <v>1</v>
      </c>
      <c r="C112" s="160"/>
      <c r="D112" s="160"/>
      <c r="E112" s="110">
        <f t="shared" ref="E112:M112" si="13">SUM(E88:E111)</f>
        <v>586</v>
      </c>
      <c r="F112" s="110">
        <f t="shared" si="13"/>
        <v>586</v>
      </c>
      <c r="G112" s="110">
        <f t="shared" si="13"/>
        <v>0</v>
      </c>
      <c r="H112" s="110">
        <f t="shared" si="13"/>
        <v>556</v>
      </c>
      <c r="I112" s="110">
        <f t="shared" si="13"/>
        <v>0</v>
      </c>
      <c r="J112" s="110">
        <f t="shared" si="13"/>
        <v>30</v>
      </c>
      <c r="K112" s="110">
        <f t="shared" si="13"/>
        <v>0</v>
      </c>
      <c r="L112" s="110">
        <f t="shared" si="13"/>
        <v>0</v>
      </c>
      <c r="M112" s="111">
        <f t="shared" si="13"/>
        <v>0</v>
      </c>
    </row>
    <row r="113" spans="1:13" ht="23.25" customHeight="1">
      <c r="A113" s="133"/>
      <c r="B113" s="134"/>
      <c r="C113" s="134"/>
      <c r="D113" s="134"/>
      <c r="E113" s="134"/>
      <c r="F113" s="134"/>
      <c r="G113" s="134"/>
      <c r="H113" s="134"/>
      <c r="I113" s="134"/>
      <c r="J113" s="134"/>
      <c r="K113" s="134"/>
      <c r="L113" s="134"/>
      <c r="M113" s="135"/>
    </row>
    <row r="114" spans="1:13" ht="12.75" customHeight="1">
      <c r="A114" s="145" t="s">
        <v>480</v>
      </c>
      <c r="B114" s="96" t="s">
        <v>479</v>
      </c>
      <c r="C114" s="96" t="s">
        <v>217</v>
      </c>
      <c r="D114" s="96" t="s">
        <v>293</v>
      </c>
      <c r="E114" s="92">
        <f>F114+G114</f>
        <v>25</v>
      </c>
      <c r="F114" s="92">
        <f t="shared" ref="F114:F136" si="14">H114+J114+L114</f>
        <v>25</v>
      </c>
      <c r="G114" s="92">
        <f t="shared" ref="G114:G136" si="15">I114+K114+M114</f>
        <v>0</v>
      </c>
      <c r="H114" s="92">
        <v>20</v>
      </c>
      <c r="I114" s="92">
        <v>0</v>
      </c>
      <c r="J114" s="45">
        <v>5</v>
      </c>
      <c r="K114" s="92">
        <v>0</v>
      </c>
      <c r="L114" s="92">
        <v>0</v>
      </c>
      <c r="M114" s="97">
        <v>0</v>
      </c>
    </row>
    <row r="115" spans="1:13" ht="11.25" customHeight="1">
      <c r="A115" s="145"/>
      <c r="B115" s="136" t="s">
        <v>478</v>
      </c>
      <c r="C115" s="136" t="s">
        <v>177</v>
      </c>
      <c r="D115" s="96" t="s">
        <v>176</v>
      </c>
      <c r="E115" s="92">
        <f>F115+G115</f>
        <v>32</v>
      </c>
      <c r="F115" s="92">
        <f t="shared" si="14"/>
        <v>27</v>
      </c>
      <c r="G115" s="92">
        <f t="shared" si="15"/>
        <v>5</v>
      </c>
      <c r="H115" s="92">
        <v>27</v>
      </c>
      <c r="I115" s="92">
        <v>5</v>
      </c>
      <c r="J115" s="92">
        <v>0</v>
      </c>
      <c r="K115" s="92">
        <v>0</v>
      </c>
      <c r="L115" s="92">
        <v>0</v>
      </c>
      <c r="M115" s="97">
        <v>0</v>
      </c>
    </row>
    <row r="116" spans="1:13">
      <c r="A116" s="145"/>
      <c r="B116" s="136"/>
      <c r="C116" s="136"/>
      <c r="D116" s="96" t="s">
        <v>376</v>
      </c>
      <c r="E116" s="92">
        <v>5</v>
      </c>
      <c r="F116" s="92">
        <f t="shared" si="14"/>
        <v>5</v>
      </c>
      <c r="G116" s="92">
        <f t="shared" si="15"/>
        <v>0</v>
      </c>
      <c r="H116" s="92">
        <v>5</v>
      </c>
      <c r="I116" s="92"/>
      <c r="J116" s="92"/>
      <c r="K116" s="92"/>
      <c r="L116" s="92"/>
      <c r="M116" s="97"/>
    </row>
    <row r="117" spans="1:13" ht="63.75" customHeight="1">
      <c r="A117" s="145"/>
      <c r="B117" s="136"/>
      <c r="C117" s="96" t="s">
        <v>335</v>
      </c>
      <c r="D117" s="96" t="s">
        <v>477</v>
      </c>
      <c r="E117" s="92">
        <v>3</v>
      </c>
      <c r="F117" s="92">
        <f t="shared" si="14"/>
        <v>3</v>
      </c>
      <c r="G117" s="92">
        <f t="shared" si="15"/>
        <v>0</v>
      </c>
      <c r="H117" s="92">
        <v>3</v>
      </c>
      <c r="I117" s="92"/>
      <c r="J117" s="92"/>
      <c r="K117" s="92"/>
      <c r="L117" s="92"/>
      <c r="M117" s="97"/>
    </row>
    <row r="118" spans="1:13">
      <c r="A118" s="145"/>
      <c r="B118" s="96" t="s">
        <v>449</v>
      </c>
      <c r="C118" s="96" t="s">
        <v>205</v>
      </c>
      <c r="D118" s="96" t="s">
        <v>313</v>
      </c>
      <c r="E118" s="92">
        <f>F118+G118</f>
        <v>20</v>
      </c>
      <c r="F118" s="92">
        <f t="shared" si="14"/>
        <v>17</v>
      </c>
      <c r="G118" s="92">
        <f t="shared" si="15"/>
        <v>3</v>
      </c>
      <c r="H118" s="92">
        <v>17</v>
      </c>
      <c r="I118" s="92">
        <v>3</v>
      </c>
      <c r="J118" s="92">
        <v>0</v>
      </c>
      <c r="K118" s="92">
        <v>0</v>
      </c>
      <c r="L118" s="92">
        <v>0</v>
      </c>
      <c r="M118" s="97">
        <v>0</v>
      </c>
    </row>
    <row r="119" spans="1:13">
      <c r="A119" s="145"/>
      <c r="B119" s="96" t="s">
        <v>476</v>
      </c>
      <c r="C119" s="96" t="s">
        <v>212</v>
      </c>
      <c r="D119" s="96" t="s">
        <v>211</v>
      </c>
      <c r="E119" s="92">
        <f>F119+G119</f>
        <v>30</v>
      </c>
      <c r="F119" s="92">
        <f t="shared" si="14"/>
        <v>30</v>
      </c>
      <c r="G119" s="92">
        <f t="shared" si="15"/>
        <v>0</v>
      </c>
      <c r="H119" s="92">
        <v>30</v>
      </c>
      <c r="I119" s="92">
        <v>0</v>
      </c>
      <c r="J119" s="92">
        <v>0</v>
      </c>
      <c r="K119" s="92">
        <v>0</v>
      </c>
      <c r="L119" s="92">
        <v>0</v>
      </c>
      <c r="M119" s="97">
        <v>0</v>
      </c>
    </row>
    <row r="120" spans="1:13">
      <c r="A120" s="145"/>
      <c r="B120" s="136" t="s">
        <v>475</v>
      </c>
      <c r="C120" s="96" t="s">
        <v>179</v>
      </c>
      <c r="D120" s="96" t="s">
        <v>178</v>
      </c>
      <c r="E120" s="92">
        <f>F120+G120</f>
        <v>14</v>
      </c>
      <c r="F120" s="92">
        <f t="shared" si="14"/>
        <v>5</v>
      </c>
      <c r="G120" s="92">
        <f t="shared" si="15"/>
        <v>9</v>
      </c>
      <c r="H120" s="92">
        <v>5</v>
      </c>
      <c r="I120" s="92">
        <v>9</v>
      </c>
      <c r="J120" s="92">
        <v>0</v>
      </c>
      <c r="K120" s="92">
        <v>0</v>
      </c>
      <c r="L120" s="92">
        <v>0</v>
      </c>
      <c r="M120" s="97">
        <v>0</v>
      </c>
    </row>
    <row r="121" spans="1:13" ht="25.5">
      <c r="A121" s="145"/>
      <c r="B121" s="136"/>
      <c r="C121" s="96" t="s">
        <v>369</v>
      </c>
      <c r="D121" s="96" t="s">
        <v>368</v>
      </c>
      <c r="E121" s="92">
        <v>10</v>
      </c>
      <c r="F121" s="92">
        <f t="shared" si="14"/>
        <v>10</v>
      </c>
      <c r="G121" s="92">
        <f t="shared" si="15"/>
        <v>0</v>
      </c>
      <c r="H121" s="92">
        <v>10</v>
      </c>
      <c r="I121" s="92"/>
      <c r="J121" s="92"/>
      <c r="K121" s="92"/>
      <c r="L121" s="92"/>
      <c r="M121" s="97"/>
    </row>
    <row r="122" spans="1:13" ht="25.5">
      <c r="A122" s="145"/>
      <c r="B122" s="136"/>
      <c r="C122" s="96" t="s">
        <v>367</v>
      </c>
      <c r="D122" s="96" t="s">
        <v>208</v>
      </c>
      <c r="E122" s="92">
        <v>20</v>
      </c>
      <c r="F122" s="92">
        <f t="shared" si="14"/>
        <v>20</v>
      </c>
      <c r="G122" s="92">
        <f t="shared" si="15"/>
        <v>0</v>
      </c>
      <c r="H122" s="92">
        <v>20</v>
      </c>
      <c r="I122" s="92"/>
      <c r="J122" s="92"/>
      <c r="K122" s="92"/>
      <c r="L122" s="92"/>
      <c r="M122" s="97"/>
    </row>
    <row r="123" spans="1:13">
      <c r="A123" s="145"/>
      <c r="B123" s="136" t="s">
        <v>474</v>
      </c>
      <c r="C123" s="96" t="s">
        <v>179</v>
      </c>
      <c r="D123" s="96" t="s">
        <v>188</v>
      </c>
      <c r="E123" s="92">
        <f>F123+G123</f>
        <v>22</v>
      </c>
      <c r="F123" s="92">
        <f t="shared" si="14"/>
        <v>22</v>
      </c>
      <c r="G123" s="92">
        <f t="shared" si="15"/>
        <v>0</v>
      </c>
      <c r="H123" s="92">
        <v>22</v>
      </c>
      <c r="I123" s="92">
        <v>0</v>
      </c>
      <c r="J123" s="92">
        <v>0</v>
      </c>
      <c r="K123" s="92">
        <v>0</v>
      </c>
      <c r="L123" s="92">
        <v>0</v>
      </c>
      <c r="M123" s="97">
        <v>0</v>
      </c>
    </row>
    <row r="124" spans="1:13">
      <c r="A124" s="145"/>
      <c r="B124" s="136"/>
      <c r="C124" s="96" t="s">
        <v>366</v>
      </c>
      <c r="D124" s="96" t="s">
        <v>365</v>
      </c>
      <c r="E124" s="92">
        <f>F124+G124</f>
        <v>5</v>
      </c>
      <c r="F124" s="92">
        <f t="shared" si="14"/>
        <v>5</v>
      </c>
      <c r="G124" s="92">
        <f t="shared" si="15"/>
        <v>0</v>
      </c>
      <c r="H124" s="92">
        <v>5</v>
      </c>
      <c r="I124" s="92"/>
      <c r="J124" s="92"/>
      <c r="K124" s="92"/>
      <c r="L124" s="92"/>
      <c r="M124" s="97"/>
    </row>
    <row r="125" spans="1:13" ht="25.5">
      <c r="A125" s="145"/>
      <c r="B125" s="136"/>
      <c r="C125" s="96" t="s">
        <v>397</v>
      </c>
      <c r="D125" s="96" t="s">
        <v>373</v>
      </c>
      <c r="E125" s="92">
        <f>F125+G125</f>
        <v>3</v>
      </c>
      <c r="F125" s="92">
        <f t="shared" si="14"/>
        <v>3</v>
      </c>
      <c r="G125" s="92">
        <f t="shared" si="15"/>
        <v>0</v>
      </c>
      <c r="H125" s="92">
        <v>3</v>
      </c>
      <c r="I125" s="92">
        <v>0</v>
      </c>
      <c r="J125" s="92">
        <v>0</v>
      </c>
      <c r="K125" s="92">
        <v>0</v>
      </c>
      <c r="L125" s="92">
        <v>0</v>
      </c>
      <c r="M125" s="97">
        <v>0</v>
      </c>
    </row>
    <row r="126" spans="1:13">
      <c r="A126" s="145"/>
      <c r="B126" s="136" t="s">
        <v>198</v>
      </c>
      <c r="C126" s="136" t="s">
        <v>197</v>
      </c>
      <c r="D126" s="96" t="s">
        <v>181</v>
      </c>
      <c r="E126" s="92">
        <f>F126+G126</f>
        <v>4</v>
      </c>
      <c r="F126" s="92">
        <f t="shared" si="14"/>
        <v>3</v>
      </c>
      <c r="G126" s="92">
        <f t="shared" si="15"/>
        <v>1</v>
      </c>
      <c r="H126" s="92">
        <v>3</v>
      </c>
      <c r="I126" s="92">
        <v>1</v>
      </c>
      <c r="J126" s="92">
        <v>0</v>
      </c>
      <c r="K126" s="92">
        <v>0</v>
      </c>
      <c r="L126" s="92">
        <v>0</v>
      </c>
      <c r="M126" s="97">
        <v>0</v>
      </c>
    </row>
    <row r="127" spans="1:13">
      <c r="A127" s="145"/>
      <c r="B127" s="136"/>
      <c r="C127" s="136"/>
      <c r="D127" s="96" t="s">
        <v>224</v>
      </c>
      <c r="E127" s="92">
        <v>5</v>
      </c>
      <c r="F127" s="92">
        <f t="shared" si="14"/>
        <v>5</v>
      </c>
      <c r="G127" s="92">
        <f t="shared" si="15"/>
        <v>0</v>
      </c>
      <c r="H127" s="92">
        <v>5</v>
      </c>
      <c r="I127" s="92"/>
      <c r="J127" s="92"/>
      <c r="K127" s="92"/>
      <c r="L127" s="92"/>
      <c r="M127" s="97"/>
    </row>
    <row r="128" spans="1:13">
      <c r="A128" s="145"/>
      <c r="B128" s="136" t="s">
        <v>473</v>
      </c>
      <c r="C128" s="136" t="s">
        <v>137</v>
      </c>
      <c r="D128" s="96" t="s">
        <v>136</v>
      </c>
      <c r="E128" s="92">
        <f t="shared" ref="E128:E136" si="16">F128+G128</f>
        <v>30</v>
      </c>
      <c r="F128" s="92">
        <f t="shared" si="14"/>
        <v>30</v>
      </c>
      <c r="G128" s="92">
        <f t="shared" si="15"/>
        <v>0</v>
      </c>
      <c r="H128" s="92">
        <v>30</v>
      </c>
      <c r="I128" s="92">
        <v>0</v>
      </c>
      <c r="J128" s="92">
        <v>0</v>
      </c>
      <c r="K128" s="92">
        <v>0</v>
      </c>
      <c r="L128" s="92">
        <v>0</v>
      </c>
      <c r="M128" s="97">
        <v>0</v>
      </c>
    </row>
    <row r="129" spans="1:13" ht="45.75" customHeight="1">
      <c r="A129" s="145"/>
      <c r="B129" s="136"/>
      <c r="C129" s="136"/>
      <c r="D129" s="96" t="s">
        <v>472</v>
      </c>
      <c r="E129" s="92">
        <f t="shared" si="16"/>
        <v>24</v>
      </c>
      <c r="F129" s="92">
        <f t="shared" si="14"/>
        <v>24</v>
      </c>
      <c r="G129" s="92">
        <f t="shared" si="15"/>
        <v>0</v>
      </c>
      <c r="H129" s="92">
        <v>24</v>
      </c>
      <c r="I129" s="92">
        <v>0</v>
      </c>
      <c r="J129" s="92">
        <v>0</v>
      </c>
      <c r="K129" s="92">
        <v>0</v>
      </c>
      <c r="L129" s="92">
        <v>0</v>
      </c>
      <c r="M129" s="97">
        <v>0</v>
      </c>
    </row>
    <row r="130" spans="1:13" ht="25.5">
      <c r="A130" s="145"/>
      <c r="B130" s="136" t="s">
        <v>471</v>
      </c>
      <c r="C130" s="136" t="s">
        <v>137</v>
      </c>
      <c r="D130" s="96" t="s">
        <v>315</v>
      </c>
      <c r="E130" s="92">
        <f t="shared" si="16"/>
        <v>6</v>
      </c>
      <c r="F130" s="92">
        <f t="shared" si="14"/>
        <v>6</v>
      </c>
      <c r="G130" s="92">
        <f t="shared" si="15"/>
        <v>0</v>
      </c>
      <c r="H130" s="92">
        <v>6</v>
      </c>
      <c r="I130" s="92">
        <v>0</v>
      </c>
      <c r="J130" s="92">
        <v>0</v>
      </c>
      <c r="K130" s="92">
        <v>0</v>
      </c>
      <c r="L130" s="92">
        <v>0</v>
      </c>
      <c r="M130" s="97">
        <v>0</v>
      </c>
    </row>
    <row r="131" spans="1:13">
      <c r="A131" s="145"/>
      <c r="B131" s="136" t="s">
        <v>470</v>
      </c>
      <c r="C131" s="136" t="s">
        <v>134</v>
      </c>
      <c r="D131" s="96" t="s">
        <v>133</v>
      </c>
      <c r="E131" s="92">
        <f t="shared" si="16"/>
        <v>30</v>
      </c>
      <c r="F131" s="92">
        <f t="shared" si="14"/>
        <v>30</v>
      </c>
      <c r="G131" s="92">
        <f t="shared" si="15"/>
        <v>0</v>
      </c>
      <c r="H131" s="92">
        <v>30</v>
      </c>
      <c r="I131" s="92">
        <v>0</v>
      </c>
      <c r="J131" s="92">
        <v>0</v>
      </c>
      <c r="K131" s="92">
        <v>0</v>
      </c>
      <c r="L131" s="92">
        <v>0</v>
      </c>
      <c r="M131" s="97">
        <v>0</v>
      </c>
    </row>
    <row r="132" spans="1:13" ht="56.25" customHeight="1">
      <c r="A132" s="145"/>
      <c r="B132" s="136"/>
      <c r="C132" s="136"/>
      <c r="D132" s="96" t="s">
        <v>469</v>
      </c>
      <c r="E132" s="92">
        <f t="shared" si="16"/>
        <v>24</v>
      </c>
      <c r="F132" s="92">
        <f t="shared" si="14"/>
        <v>24</v>
      </c>
      <c r="G132" s="92">
        <f t="shared" si="15"/>
        <v>0</v>
      </c>
      <c r="H132" s="92">
        <v>24</v>
      </c>
      <c r="I132" s="92">
        <v>0</v>
      </c>
      <c r="J132" s="92">
        <v>0</v>
      </c>
      <c r="K132" s="92">
        <v>0</v>
      </c>
      <c r="L132" s="92">
        <v>0</v>
      </c>
      <c r="M132" s="97">
        <v>0</v>
      </c>
    </row>
    <row r="133" spans="1:13" ht="25.5">
      <c r="A133" s="145"/>
      <c r="B133" s="136"/>
      <c r="C133" s="136"/>
      <c r="D133" s="96" t="s">
        <v>272</v>
      </c>
      <c r="E133" s="92">
        <f t="shared" si="16"/>
        <v>6</v>
      </c>
      <c r="F133" s="92">
        <f t="shared" si="14"/>
        <v>6</v>
      </c>
      <c r="G133" s="92">
        <f t="shared" si="15"/>
        <v>0</v>
      </c>
      <c r="H133" s="92">
        <v>6</v>
      </c>
      <c r="I133" s="92">
        <v>0</v>
      </c>
      <c r="J133" s="92">
        <v>0</v>
      </c>
      <c r="K133" s="92">
        <v>0</v>
      </c>
      <c r="L133" s="92">
        <v>0</v>
      </c>
      <c r="M133" s="97">
        <v>0</v>
      </c>
    </row>
    <row r="134" spans="1:13">
      <c r="A134" s="145"/>
      <c r="B134" s="136" t="s">
        <v>468</v>
      </c>
      <c r="C134" s="96" t="s">
        <v>406</v>
      </c>
      <c r="D134" s="96" t="s">
        <v>405</v>
      </c>
      <c r="E134" s="92">
        <f t="shared" si="16"/>
        <v>18</v>
      </c>
      <c r="F134" s="92">
        <f t="shared" si="14"/>
        <v>18</v>
      </c>
      <c r="G134" s="92">
        <f t="shared" si="15"/>
        <v>0</v>
      </c>
      <c r="H134" s="92">
        <v>18</v>
      </c>
      <c r="I134" s="92">
        <v>0</v>
      </c>
      <c r="J134" s="92">
        <v>0</v>
      </c>
      <c r="K134" s="92">
        <v>0</v>
      </c>
      <c r="L134" s="92">
        <v>0</v>
      </c>
      <c r="M134" s="97">
        <v>0</v>
      </c>
    </row>
    <row r="135" spans="1:13">
      <c r="A135" s="145"/>
      <c r="B135" s="136"/>
      <c r="C135" s="96" t="s">
        <v>141</v>
      </c>
      <c r="D135" s="96" t="s">
        <v>140</v>
      </c>
      <c r="E135" s="92">
        <f t="shared" si="16"/>
        <v>20</v>
      </c>
      <c r="F135" s="92">
        <f t="shared" si="14"/>
        <v>20</v>
      </c>
      <c r="G135" s="92">
        <f t="shared" si="15"/>
        <v>0</v>
      </c>
      <c r="H135" s="92">
        <v>20</v>
      </c>
      <c r="I135" s="92">
        <v>0</v>
      </c>
      <c r="J135" s="92">
        <v>0</v>
      </c>
      <c r="K135" s="92">
        <v>0</v>
      </c>
      <c r="L135" s="92">
        <v>0</v>
      </c>
      <c r="M135" s="97">
        <v>0</v>
      </c>
    </row>
    <row r="136" spans="1:13">
      <c r="A136" s="145"/>
      <c r="B136" s="96" t="s">
        <v>467</v>
      </c>
      <c r="C136" s="96" t="s">
        <v>310</v>
      </c>
      <c r="D136" s="96" t="s">
        <v>309</v>
      </c>
      <c r="E136" s="92">
        <f t="shared" si="16"/>
        <v>15</v>
      </c>
      <c r="F136" s="92">
        <f t="shared" si="14"/>
        <v>15</v>
      </c>
      <c r="G136" s="92">
        <f t="shared" si="15"/>
        <v>0</v>
      </c>
      <c r="H136" s="92">
        <v>15</v>
      </c>
      <c r="I136" s="92">
        <v>0</v>
      </c>
      <c r="J136" s="92">
        <v>0</v>
      </c>
      <c r="K136" s="92">
        <v>0</v>
      </c>
      <c r="L136" s="92">
        <v>0</v>
      </c>
      <c r="M136" s="97">
        <v>0</v>
      </c>
    </row>
    <row r="137" spans="1:13">
      <c r="A137" s="145"/>
      <c r="B137" s="125" t="s">
        <v>1</v>
      </c>
      <c r="C137" s="125"/>
      <c r="D137" s="125"/>
      <c r="E137" s="7">
        <f t="shared" ref="E137:M137" si="17">SUM(E114:E136)</f>
        <v>371</v>
      </c>
      <c r="F137" s="7">
        <f t="shared" si="17"/>
        <v>353</v>
      </c>
      <c r="G137" s="7">
        <f t="shared" si="17"/>
        <v>18</v>
      </c>
      <c r="H137" s="7">
        <f t="shared" si="17"/>
        <v>348</v>
      </c>
      <c r="I137" s="7">
        <f t="shared" si="17"/>
        <v>18</v>
      </c>
      <c r="J137" s="7">
        <f t="shared" si="17"/>
        <v>5</v>
      </c>
      <c r="K137" s="7">
        <f t="shared" si="17"/>
        <v>0</v>
      </c>
      <c r="L137" s="7">
        <f t="shared" si="17"/>
        <v>0</v>
      </c>
      <c r="M137" s="6">
        <f t="shared" si="17"/>
        <v>0</v>
      </c>
    </row>
    <row r="138" spans="1:13" ht="14.25" customHeight="1">
      <c r="A138" s="133"/>
      <c r="B138" s="134"/>
      <c r="C138" s="134"/>
      <c r="D138" s="134"/>
      <c r="E138" s="134"/>
      <c r="F138" s="134"/>
      <c r="G138" s="134"/>
      <c r="H138" s="134"/>
      <c r="I138" s="134"/>
      <c r="J138" s="134"/>
      <c r="K138" s="134"/>
      <c r="L138" s="134"/>
      <c r="M138" s="135"/>
    </row>
    <row r="139" spans="1:13" ht="25.5">
      <c r="A139" s="145" t="s">
        <v>466</v>
      </c>
      <c r="B139" s="96" t="s">
        <v>430</v>
      </c>
      <c r="C139" s="96" t="s">
        <v>399</v>
      </c>
      <c r="D139" s="96" t="s">
        <v>398</v>
      </c>
      <c r="E139" s="92">
        <f t="shared" ref="E139:E147" si="18">F139+G139</f>
        <v>27</v>
      </c>
      <c r="F139" s="92">
        <f t="shared" ref="F139:F147" si="19">H139+J139+L139</f>
        <v>19</v>
      </c>
      <c r="G139" s="92">
        <f t="shared" ref="G139:G147" si="20">I139+K139+M139</f>
        <v>8</v>
      </c>
      <c r="H139" s="92">
        <v>19</v>
      </c>
      <c r="I139" s="92">
        <v>8</v>
      </c>
      <c r="J139" s="92">
        <v>0</v>
      </c>
      <c r="K139" s="92">
        <v>0</v>
      </c>
      <c r="L139" s="92">
        <v>0</v>
      </c>
      <c r="M139" s="97">
        <v>0</v>
      </c>
    </row>
    <row r="140" spans="1:13">
      <c r="A140" s="145"/>
      <c r="B140" s="136" t="s">
        <v>463</v>
      </c>
      <c r="C140" s="96" t="s">
        <v>465</v>
      </c>
      <c r="D140" s="96" t="s">
        <v>464</v>
      </c>
      <c r="E140" s="92">
        <f t="shared" si="18"/>
        <v>28</v>
      </c>
      <c r="F140" s="92">
        <f t="shared" si="19"/>
        <v>28</v>
      </c>
      <c r="G140" s="92">
        <f t="shared" si="20"/>
        <v>0</v>
      </c>
      <c r="H140" s="92">
        <v>28</v>
      </c>
      <c r="I140" s="92">
        <v>0</v>
      </c>
      <c r="J140" s="92">
        <v>0</v>
      </c>
      <c r="K140" s="92">
        <v>0</v>
      </c>
      <c r="L140" s="92">
        <v>0</v>
      </c>
      <c r="M140" s="97">
        <v>0</v>
      </c>
    </row>
    <row r="141" spans="1:13">
      <c r="A141" s="145"/>
      <c r="B141" s="136" t="s">
        <v>463</v>
      </c>
      <c r="C141" s="96" t="s">
        <v>304</v>
      </c>
      <c r="D141" s="96" t="s">
        <v>303</v>
      </c>
      <c r="E141" s="92">
        <f t="shared" si="18"/>
        <v>15</v>
      </c>
      <c r="F141" s="92">
        <f t="shared" si="19"/>
        <v>15</v>
      </c>
      <c r="G141" s="92">
        <f t="shared" si="20"/>
        <v>0</v>
      </c>
      <c r="H141" s="92">
        <v>15</v>
      </c>
      <c r="I141" s="92">
        <v>0</v>
      </c>
      <c r="J141" s="92">
        <v>0</v>
      </c>
      <c r="K141" s="92">
        <v>0</v>
      </c>
      <c r="L141" s="92">
        <v>0</v>
      </c>
      <c r="M141" s="97">
        <v>0</v>
      </c>
    </row>
    <row r="142" spans="1:13">
      <c r="A142" s="145"/>
      <c r="B142" s="136" t="s">
        <v>463</v>
      </c>
      <c r="C142" s="96" t="s">
        <v>141</v>
      </c>
      <c r="D142" s="96" t="s">
        <v>140</v>
      </c>
      <c r="E142" s="92">
        <f t="shared" si="18"/>
        <v>13</v>
      </c>
      <c r="F142" s="92">
        <f t="shared" si="19"/>
        <v>13</v>
      </c>
      <c r="G142" s="92">
        <f t="shared" si="20"/>
        <v>0</v>
      </c>
      <c r="H142" s="92">
        <v>13</v>
      </c>
      <c r="I142" s="92">
        <v>0</v>
      </c>
      <c r="J142" s="92">
        <v>0</v>
      </c>
      <c r="K142" s="92">
        <v>0</v>
      </c>
      <c r="L142" s="92">
        <v>0</v>
      </c>
      <c r="M142" s="97">
        <v>0</v>
      </c>
    </row>
    <row r="143" spans="1:13">
      <c r="A143" s="145"/>
      <c r="B143" s="136" t="s">
        <v>462</v>
      </c>
      <c r="C143" s="96" t="s">
        <v>329</v>
      </c>
      <c r="D143" s="96" t="s">
        <v>328</v>
      </c>
      <c r="E143" s="92">
        <f t="shared" si="18"/>
        <v>38</v>
      </c>
      <c r="F143" s="92">
        <f t="shared" si="19"/>
        <v>38</v>
      </c>
      <c r="G143" s="92">
        <f t="shared" si="20"/>
        <v>0</v>
      </c>
      <c r="H143" s="92">
        <v>38</v>
      </c>
      <c r="I143" s="92">
        <v>0</v>
      </c>
      <c r="J143" s="92">
        <v>0</v>
      </c>
      <c r="K143" s="92">
        <v>0</v>
      </c>
      <c r="L143" s="92">
        <v>0</v>
      </c>
      <c r="M143" s="97">
        <v>0</v>
      </c>
    </row>
    <row r="144" spans="1:13" ht="25.5">
      <c r="A144" s="145"/>
      <c r="B144" s="136" t="s">
        <v>461</v>
      </c>
      <c r="C144" s="96" t="s">
        <v>460</v>
      </c>
      <c r="D144" s="96" t="s">
        <v>403</v>
      </c>
      <c r="E144" s="92">
        <f t="shared" si="18"/>
        <v>15</v>
      </c>
      <c r="F144" s="92">
        <f t="shared" si="19"/>
        <v>15</v>
      </c>
      <c r="G144" s="92">
        <f t="shared" si="20"/>
        <v>0</v>
      </c>
      <c r="H144" s="92">
        <v>15</v>
      </c>
      <c r="I144" s="92">
        <v>0</v>
      </c>
      <c r="J144" s="92">
        <v>0</v>
      </c>
      <c r="K144" s="92">
        <v>0</v>
      </c>
      <c r="L144" s="92">
        <v>0</v>
      </c>
      <c r="M144" s="97">
        <v>0</v>
      </c>
    </row>
    <row r="145" spans="1:13">
      <c r="A145" s="145"/>
      <c r="B145" s="136" t="s">
        <v>142</v>
      </c>
      <c r="C145" s="96" t="s">
        <v>141</v>
      </c>
      <c r="D145" s="96" t="s">
        <v>140</v>
      </c>
      <c r="E145" s="92">
        <f t="shared" si="18"/>
        <v>26</v>
      </c>
      <c r="F145" s="92">
        <f t="shared" si="19"/>
        <v>26</v>
      </c>
      <c r="G145" s="92">
        <f t="shared" si="20"/>
        <v>0</v>
      </c>
      <c r="H145" s="92">
        <v>26</v>
      </c>
      <c r="I145" s="92">
        <v>0</v>
      </c>
      <c r="J145" s="92">
        <v>0</v>
      </c>
      <c r="K145" s="92">
        <v>0</v>
      </c>
      <c r="L145" s="92">
        <v>0</v>
      </c>
      <c r="M145" s="97">
        <v>0</v>
      </c>
    </row>
    <row r="146" spans="1:13">
      <c r="A146" s="145"/>
      <c r="B146" s="136" t="s">
        <v>459</v>
      </c>
      <c r="C146" s="96" t="s">
        <v>134</v>
      </c>
      <c r="D146" s="96" t="s">
        <v>133</v>
      </c>
      <c r="E146" s="92">
        <f t="shared" si="18"/>
        <v>10</v>
      </c>
      <c r="F146" s="92">
        <f t="shared" si="19"/>
        <v>10</v>
      </c>
      <c r="G146" s="92">
        <f t="shared" si="20"/>
        <v>0</v>
      </c>
      <c r="H146" s="92">
        <v>10</v>
      </c>
      <c r="I146" s="92">
        <v>0</v>
      </c>
      <c r="J146" s="92">
        <v>0</v>
      </c>
      <c r="K146" s="92">
        <v>0</v>
      </c>
      <c r="L146" s="92">
        <v>0</v>
      </c>
      <c r="M146" s="97">
        <v>0</v>
      </c>
    </row>
    <row r="147" spans="1:13">
      <c r="A147" s="145"/>
      <c r="B147" s="96" t="s">
        <v>458</v>
      </c>
      <c r="C147" s="96" t="s">
        <v>421</v>
      </c>
      <c r="D147" s="96" t="s">
        <v>420</v>
      </c>
      <c r="E147" s="92">
        <f t="shared" si="18"/>
        <v>17</v>
      </c>
      <c r="F147" s="92">
        <f t="shared" si="19"/>
        <v>17</v>
      </c>
      <c r="G147" s="92">
        <f t="shared" si="20"/>
        <v>0</v>
      </c>
      <c r="H147" s="92">
        <v>17</v>
      </c>
      <c r="I147" s="92">
        <v>0</v>
      </c>
      <c r="J147" s="92">
        <v>0</v>
      </c>
      <c r="K147" s="92">
        <v>0</v>
      </c>
      <c r="L147" s="92">
        <v>0</v>
      </c>
      <c r="M147" s="97">
        <v>0</v>
      </c>
    </row>
    <row r="148" spans="1:13" ht="17.25" customHeight="1">
      <c r="A148" s="145"/>
      <c r="B148" s="160" t="s">
        <v>457</v>
      </c>
      <c r="C148" s="160"/>
      <c r="D148" s="160"/>
      <c r="E148" s="12">
        <f t="shared" ref="E148:M148" si="21">SUM(E139:E147)</f>
        <v>189</v>
      </c>
      <c r="F148" s="12">
        <f t="shared" si="21"/>
        <v>181</v>
      </c>
      <c r="G148" s="12">
        <f t="shared" si="21"/>
        <v>8</v>
      </c>
      <c r="H148" s="12">
        <f t="shared" si="21"/>
        <v>181</v>
      </c>
      <c r="I148" s="12">
        <f t="shared" si="21"/>
        <v>8</v>
      </c>
      <c r="J148" s="12">
        <f t="shared" si="21"/>
        <v>0</v>
      </c>
      <c r="K148" s="12">
        <f t="shared" si="21"/>
        <v>0</v>
      </c>
      <c r="L148" s="12">
        <f t="shared" si="21"/>
        <v>0</v>
      </c>
      <c r="M148" s="11">
        <f t="shared" si="21"/>
        <v>0</v>
      </c>
    </row>
    <row r="149" spans="1:13" ht="15" customHeight="1">
      <c r="A149" s="133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  <c r="L149" s="134"/>
      <c r="M149" s="135"/>
    </row>
    <row r="150" spans="1:13">
      <c r="A150" s="145" t="s">
        <v>456</v>
      </c>
      <c r="B150" s="136" t="s">
        <v>142</v>
      </c>
      <c r="C150" s="96" t="s">
        <v>141</v>
      </c>
      <c r="D150" s="96" t="s">
        <v>140</v>
      </c>
      <c r="E150" s="92">
        <f t="shared" ref="E150:E167" si="22">F150+G150</f>
        <v>35</v>
      </c>
      <c r="F150" s="92">
        <v>35</v>
      </c>
      <c r="G150" s="92">
        <f t="shared" ref="G150:G167" si="23">I150+K150+M150</f>
        <v>0</v>
      </c>
      <c r="H150" s="92">
        <v>35</v>
      </c>
      <c r="I150" s="92">
        <v>0</v>
      </c>
      <c r="J150" s="92">
        <v>0</v>
      </c>
      <c r="K150" s="92">
        <v>0</v>
      </c>
      <c r="L150" s="92">
        <v>0</v>
      </c>
      <c r="M150" s="97">
        <v>0</v>
      </c>
    </row>
    <row r="151" spans="1:13">
      <c r="A151" s="145"/>
      <c r="B151" s="136"/>
      <c r="C151" s="96" t="s">
        <v>250</v>
      </c>
      <c r="D151" s="96" t="s">
        <v>328</v>
      </c>
      <c r="E151" s="92">
        <f t="shared" si="22"/>
        <v>30</v>
      </c>
      <c r="F151" s="92">
        <f t="shared" ref="F151:F167" si="24">H151+J151+L151</f>
        <v>30</v>
      </c>
      <c r="G151" s="92">
        <f t="shared" si="23"/>
        <v>0</v>
      </c>
      <c r="H151" s="92">
        <v>30</v>
      </c>
      <c r="I151" s="92">
        <v>0</v>
      </c>
      <c r="J151" s="92">
        <v>0</v>
      </c>
      <c r="K151" s="92">
        <v>0</v>
      </c>
      <c r="L151" s="92">
        <v>0</v>
      </c>
      <c r="M151" s="97">
        <v>0</v>
      </c>
    </row>
    <row r="152" spans="1:13">
      <c r="A152" s="145"/>
      <c r="B152" s="136" t="s">
        <v>138</v>
      </c>
      <c r="C152" s="96" t="s">
        <v>137</v>
      </c>
      <c r="D152" s="96" t="s">
        <v>455</v>
      </c>
      <c r="E152" s="92">
        <f t="shared" si="22"/>
        <v>37</v>
      </c>
      <c r="F152" s="92">
        <f t="shared" si="24"/>
        <v>37</v>
      </c>
      <c r="G152" s="92">
        <f t="shared" si="23"/>
        <v>0</v>
      </c>
      <c r="H152" s="92">
        <v>37</v>
      </c>
      <c r="I152" s="92">
        <v>0</v>
      </c>
      <c r="J152" s="92">
        <v>0</v>
      </c>
      <c r="K152" s="92">
        <v>0</v>
      </c>
      <c r="L152" s="92">
        <v>0</v>
      </c>
      <c r="M152" s="97">
        <v>0</v>
      </c>
    </row>
    <row r="153" spans="1:13" ht="25.5">
      <c r="A153" s="145"/>
      <c r="B153" s="136"/>
      <c r="C153" s="96" t="s">
        <v>369</v>
      </c>
      <c r="D153" s="96" t="s">
        <v>368</v>
      </c>
      <c r="E153" s="92">
        <f t="shared" si="22"/>
        <v>3</v>
      </c>
      <c r="F153" s="92">
        <f t="shared" si="24"/>
        <v>3</v>
      </c>
      <c r="G153" s="92">
        <f t="shared" si="23"/>
        <v>0</v>
      </c>
      <c r="H153" s="92">
        <v>3</v>
      </c>
      <c r="I153" s="92"/>
      <c r="J153" s="92"/>
      <c r="K153" s="92"/>
      <c r="L153" s="92"/>
      <c r="M153" s="97"/>
    </row>
    <row r="154" spans="1:13" ht="42.75" customHeight="1">
      <c r="A154" s="145"/>
      <c r="B154" s="136"/>
      <c r="C154" s="96" t="s">
        <v>137</v>
      </c>
      <c r="D154" s="96" t="s">
        <v>454</v>
      </c>
      <c r="E154" s="92">
        <f t="shared" si="22"/>
        <v>15</v>
      </c>
      <c r="F154" s="92">
        <f t="shared" si="24"/>
        <v>15</v>
      </c>
      <c r="G154" s="92">
        <f t="shared" si="23"/>
        <v>0</v>
      </c>
      <c r="H154" s="92">
        <v>15</v>
      </c>
      <c r="I154" s="92">
        <v>0</v>
      </c>
      <c r="J154" s="92">
        <v>0</v>
      </c>
      <c r="K154" s="92">
        <v>0</v>
      </c>
      <c r="L154" s="92">
        <v>0</v>
      </c>
      <c r="M154" s="97">
        <v>0</v>
      </c>
    </row>
    <row r="155" spans="1:13">
      <c r="A155" s="145"/>
      <c r="B155" s="136" t="s">
        <v>135</v>
      </c>
      <c r="C155" s="96" t="s">
        <v>134</v>
      </c>
      <c r="D155" s="96" t="s">
        <v>133</v>
      </c>
      <c r="E155" s="92">
        <f t="shared" si="22"/>
        <v>34</v>
      </c>
      <c r="F155" s="92">
        <f t="shared" si="24"/>
        <v>34</v>
      </c>
      <c r="G155" s="92">
        <f t="shared" si="23"/>
        <v>0</v>
      </c>
      <c r="H155" s="92">
        <v>34</v>
      </c>
      <c r="I155" s="92">
        <v>0</v>
      </c>
      <c r="J155" s="92">
        <v>0</v>
      </c>
      <c r="K155" s="92">
        <v>0</v>
      </c>
      <c r="L155" s="92">
        <v>0</v>
      </c>
      <c r="M155" s="97">
        <v>0</v>
      </c>
    </row>
    <row r="156" spans="1:13" ht="45" customHeight="1">
      <c r="A156" s="145"/>
      <c r="B156" s="136"/>
      <c r="C156" s="96" t="s">
        <v>134</v>
      </c>
      <c r="D156" s="96" t="s">
        <v>453</v>
      </c>
      <c r="E156" s="92">
        <f t="shared" si="22"/>
        <v>26</v>
      </c>
      <c r="F156" s="92">
        <f t="shared" si="24"/>
        <v>26</v>
      </c>
      <c r="G156" s="92">
        <f t="shared" si="23"/>
        <v>0</v>
      </c>
      <c r="H156" s="92">
        <v>26</v>
      </c>
      <c r="I156" s="92">
        <v>0</v>
      </c>
      <c r="J156" s="92">
        <v>0</v>
      </c>
      <c r="K156" s="92">
        <v>0</v>
      </c>
      <c r="L156" s="92">
        <v>0</v>
      </c>
      <c r="M156" s="97">
        <v>0</v>
      </c>
    </row>
    <row r="157" spans="1:13">
      <c r="A157" s="145"/>
      <c r="B157" s="96" t="s">
        <v>371</v>
      </c>
      <c r="C157" s="96" t="s">
        <v>115</v>
      </c>
      <c r="D157" s="96" t="s">
        <v>116</v>
      </c>
      <c r="E157" s="92">
        <f t="shared" si="22"/>
        <v>50</v>
      </c>
      <c r="F157" s="92">
        <f t="shared" si="24"/>
        <v>50</v>
      </c>
      <c r="G157" s="92">
        <f t="shared" si="23"/>
        <v>0</v>
      </c>
      <c r="H157" s="92">
        <v>50</v>
      </c>
      <c r="I157" s="87">
        <v>0</v>
      </c>
      <c r="J157" s="87">
        <v>0</v>
      </c>
      <c r="K157" s="87">
        <v>0</v>
      </c>
      <c r="L157" s="87">
        <v>0</v>
      </c>
      <c r="M157" s="88">
        <v>0</v>
      </c>
    </row>
    <row r="158" spans="1:13">
      <c r="A158" s="145"/>
      <c r="B158" s="136" t="s">
        <v>370</v>
      </c>
      <c r="C158" s="96" t="s">
        <v>115</v>
      </c>
      <c r="D158" s="96" t="s">
        <v>188</v>
      </c>
      <c r="E158" s="92">
        <f t="shared" si="22"/>
        <v>25</v>
      </c>
      <c r="F158" s="92">
        <f t="shared" si="24"/>
        <v>25</v>
      </c>
      <c r="G158" s="92">
        <f t="shared" si="23"/>
        <v>0</v>
      </c>
      <c r="H158" s="92">
        <v>25</v>
      </c>
      <c r="I158" s="87">
        <v>0</v>
      </c>
      <c r="J158" s="87">
        <v>0</v>
      </c>
      <c r="K158" s="87">
        <v>0</v>
      </c>
      <c r="L158" s="87">
        <v>0</v>
      </c>
      <c r="M158" s="88">
        <v>0</v>
      </c>
    </row>
    <row r="159" spans="1:13" ht="15" customHeight="1">
      <c r="A159" s="145"/>
      <c r="B159" s="136"/>
      <c r="C159" s="96" t="s">
        <v>594</v>
      </c>
      <c r="D159" s="96" t="s">
        <v>528</v>
      </c>
      <c r="E159" s="92">
        <v>5</v>
      </c>
      <c r="F159" s="92">
        <v>5</v>
      </c>
      <c r="G159" s="92" t="s">
        <v>269</v>
      </c>
      <c r="H159" s="92">
        <v>5</v>
      </c>
      <c r="I159" s="87" t="s">
        <v>269</v>
      </c>
      <c r="J159" s="87" t="s">
        <v>269</v>
      </c>
      <c r="K159" s="87" t="s">
        <v>269</v>
      </c>
      <c r="L159" s="87" t="s">
        <v>269</v>
      </c>
      <c r="M159" s="88" t="s">
        <v>269</v>
      </c>
    </row>
    <row r="160" spans="1:13">
      <c r="A160" s="145"/>
      <c r="B160" s="136"/>
      <c r="C160" s="96" t="s">
        <v>442</v>
      </c>
      <c r="D160" s="96" t="s">
        <v>441</v>
      </c>
      <c r="E160" s="92">
        <f t="shared" si="22"/>
        <v>5</v>
      </c>
      <c r="F160" s="92">
        <f t="shared" si="24"/>
        <v>5</v>
      </c>
      <c r="G160" s="92">
        <f t="shared" si="23"/>
        <v>0</v>
      </c>
      <c r="H160" s="92">
        <v>5</v>
      </c>
      <c r="I160" s="87">
        <v>0</v>
      </c>
      <c r="J160" s="87">
        <v>0</v>
      </c>
      <c r="K160" s="87">
        <v>0</v>
      </c>
      <c r="L160" s="87">
        <v>0</v>
      </c>
      <c r="M160" s="88">
        <v>0</v>
      </c>
    </row>
    <row r="161" spans="1:13">
      <c r="A161" s="145"/>
      <c r="B161" s="136" t="s">
        <v>452</v>
      </c>
      <c r="C161" s="96" t="s">
        <v>32</v>
      </c>
      <c r="D161" s="96" t="s">
        <v>451</v>
      </c>
      <c r="E161" s="92">
        <v>35</v>
      </c>
      <c r="F161" s="92">
        <v>35</v>
      </c>
      <c r="G161" s="92">
        <f t="shared" si="23"/>
        <v>0</v>
      </c>
      <c r="H161" s="92">
        <v>35</v>
      </c>
      <c r="I161" s="92">
        <v>0</v>
      </c>
      <c r="J161" s="92">
        <v>0</v>
      </c>
      <c r="K161" s="92">
        <v>0</v>
      </c>
      <c r="L161" s="92">
        <v>0</v>
      </c>
      <c r="M161" s="97">
        <v>0</v>
      </c>
    </row>
    <row r="162" spans="1:13" ht="25.5">
      <c r="A162" s="145"/>
      <c r="B162" s="136"/>
      <c r="C162" s="96" t="s">
        <v>369</v>
      </c>
      <c r="D162" s="96" t="s">
        <v>368</v>
      </c>
      <c r="E162" s="92">
        <f t="shared" si="22"/>
        <v>10</v>
      </c>
      <c r="F162" s="92">
        <f t="shared" si="24"/>
        <v>10</v>
      </c>
      <c r="G162" s="92">
        <f t="shared" si="23"/>
        <v>0</v>
      </c>
      <c r="H162" s="92">
        <v>10</v>
      </c>
      <c r="I162" s="92">
        <v>0</v>
      </c>
      <c r="J162" s="92">
        <v>0</v>
      </c>
      <c r="K162" s="92">
        <v>0</v>
      </c>
      <c r="L162" s="92">
        <v>0</v>
      </c>
      <c r="M162" s="97">
        <v>0</v>
      </c>
    </row>
    <row r="163" spans="1:13">
      <c r="A163" s="145"/>
      <c r="B163" s="136" t="s">
        <v>450</v>
      </c>
      <c r="C163" s="96" t="s">
        <v>242</v>
      </c>
      <c r="D163" s="96" t="s">
        <v>289</v>
      </c>
      <c r="E163" s="92">
        <f t="shared" si="22"/>
        <v>20</v>
      </c>
      <c r="F163" s="92">
        <f t="shared" si="24"/>
        <v>0</v>
      </c>
      <c r="G163" s="92">
        <f t="shared" si="23"/>
        <v>20</v>
      </c>
      <c r="H163" s="92">
        <v>0</v>
      </c>
      <c r="I163" s="92">
        <v>20</v>
      </c>
      <c r="J163" s="92">
        <v>0</v>
      </c>
      <c r="K163" s="92">
        <v>0</v>
      </c>
      <c r="L163" s="92">
        <v>0</v>
      </c>
      <c r="M163" s="97">
        <v>0</v>
      </c>
    </row>
    <row r="164" spans="1:13" ht="25.5">
      <c r="A164" s="145"/>
      <c r="B164" s="136"/>
      <c r="C164" s="96" t="s">
        <v>177</v>
      </c>
      <c r="D164" s="96" t="s">
        <v>109</v>
      </c>
      <c r="E164" s="92">
        <f t="shared" si="22"/>
        <v>5</v>
      </c>
      <c r="F164" s="92">
        <f t="shared" si="24"/>
        <v>0</v>
      </c>
      <c r="G164" s="92">
        <f t="shared" si="23"/>
        <v>5</v>
      </c>
      <c r="H164" s="92">
        <v>0</v>
      </c>
      <c r="I164" s="92">
        <v>5</v>
      </c>
      <c r="J164" s="92">
        <v>0</v>
      </c>
      <c r="K164" s="92">
        <v>0</v>
      </c>
      <c r="L164" s="92">
        <v>0</v>
      </c>
      <c r="M164" s="97">
        <v>0</v>
      </c>
    </row>
    <row r="165" spans="1:13">
      <c r="A165" s="145"/>
      <c r="B165" s="136"/>
      <c r="C165" s="96" t="s">
        <v>108</v>
      </c>
      <c r="D165" s="96" t="s">
        <v>107</v>
      </c>
      <c r="E165" s="92">
        <f t="shared" si="22"/>
        <v>5</v>
      </c>
      <c r="F165" s="92">
        <f t="shared" si="24"/>
        <v>0</v>
      </c>
      <c r="G165" s="92">
        <f t="shared" si="23"/>
        <v>5</v>
      </c>
      <c r="H165" s="92">
        <v>0</v>
      </c>
      <c r="I165" s="92">
        <v>5</v>
      </c>
      <c r="J165" s="92">
        <v>0</v>
      </c>
      <c r="K165" s="92">
        <v>0</v>
      </c>
      <c r="L165" s="92">
        <v>0</v>
      </c>
      <c r="M165" s="97">
        <v>0</v>
      </c>
    </row>
    <row r="166" spans="1:13">
      <c r="A166" s="145"/>
      <c r="B166" s="96" t="s">
        <v>437</v>
      </c>
      <c r="C166" s="96" t="s">
        <v>105</v>
      </c>
      <c r="D166" s="96" t="s">
        <v>104</v>
      </c>
      <c r="E166" s="92">
        <f t="shared" si="22"/>
        <v>30</v>
      </c>
      <c r="F166" s="92">
        <f t="shared" si="24"/>
        <v>30</v>
      </c>
      <c r="G166" s="92">
        <f t="shared" si="23"/>
        <v>0</v>
      </c>
      <c r="H166" s="92">
        <v>30</v>
      </c>
      <c r="I166" s="92">
        <v>0</v>
      </c>
      <c r="J166" s="92">
        <v>0</v>
      </c>
      <c r="K166" s="92">
        <v>0</v>
      </c>
      <c r="L166" s="92">
        <v>0</v>
      </c>
      <c r="M166" s="97">
        <v>0</v>
      </c>
    </row>
    <row r="167" spans="1:13">
      <c r="A167" s="145"/>
      <c r="B167" s="136" t="s">
        <v>449</v>
      </c>
      <c r="C167" s="136" t="s">
        <v>108</v>
      </c>
      <c r="D167" s="136" t="s">
        <v>107</v>
      </c>
      <c r="E167" s="130">
        <f t="shared" si="22"/>
        <v>30</v>
      </c>
      <c r="F167" s="130">
        <f t="shared" si="24"/>
        <v>30</v>
      </c>
      <c r="G167" s="130">
        <f t="shared" si="23"/>
        <v>0</v>
      </c>
      <c r="H167" s="130">
        <v>30</v>
      </c>
      <c r="I167" s="130">
        <v>0</v>
      </c>
      <c r="J167" s="130">
        <v>0</v>
      </c>
      <c r="K167" s="130">
        <v>0</v>
      </c>
      <c r="L167" s="130">
        <v>0</v>
      </c>
      <c r="M167" s="140">
        <v>0</v>
      </c>
    </row>
    <row r="168" spans="1:13">
      <c r="A168" s="145"/>
      <c r="B168" s="136"/>
      <c r="C168" s="136"/>
      <c r="D168" s="136"/>
      <c r="E168" s="130"/>
      <c r="F168" s="130"/>
      <c r="G168" s="130"/>
      <c r="H168" s="130"/>
      <c r="I168" s="130"/>
      <c r="J168" s="130"/>
      <c r="K168" s="130"/>
      <c r="L168" s="130"/>
      <c r="M168" s="140"/>
    </row>
    <row r="169" spans="1:13" ht="15" customHeight="1">
      <c r="A169" s="145"/>
      <c r="B169" s="136" t="s">
        <v>448</v>
      </c>
      <c r="C169" s="136" t="s">
        <v>110</v>
      </c>
      <c r="D169" s="96" t="s">
        <v>109</v>
      </c>
      <c r="E169" s="92">
        <f t="shared" ref="E169:E178" si="25">F169+G169</f>
        <v>40</v>
      </c>
      <c r="F169" s="92">
        <f t="shared" ref="F169:F178" si="26">H169+J169+L169</f>
        <v>40</v>
      </c>
      <c r="G169" s="92">
        <f t="shared" ref="G169:G178" si="27">I169+K169+M169</f>
        <v>0</v>
      </c>
      <c r="H169" s="92">
        <v>40</v>
      </c>
      <c r="I169" s="92">
        <v>0</v>
      </c>
      <c r="J169" s="92">
        <v>0</v>
      </c>
      <c r="K169" s="92">
        <v>0</v>
      </c>
      <c r="L169" s="92">
        <v>0</v>
      </c>
      <c r="M169" s="97">
        <v>0</v>
      </c>
    </row>
    <row r="170" spans="1:13">
      <c r="A170" s="145"/>
      <c r="B170" s="136"/>
      <c r="C170" s="136"/>
      <c r="D170" s="96" t="s">
        <v>376</v>
      </c>
      <c r="E170" s="92">
        <f t="shared" si="25"/>
        <v>10</v>
      </c>
      <c r="F170" s="92">
        <f t="shared" si="26"/>
        <v>10</v>
      </c>
      <c r="G170" s="92">
        <f t="shared" si="27"/>
        <v>0</v>
      </c>
      <c r="H170" s="92">
        <v>10</v>
      </c>
      <c r="I170" s="92">
        <v>0</v>
      </c>
      <c r="J170" s="92">
        <v>0</v>
      </c>
      <c r="K170" s="92">
        <v>0</v>
      </c>
      <c r="L170" s="92">
        <v>0</v>
      </c>
      <c r="M170" s="97">
        <v>0</v>
      </c>
    </row>
    <row r="171" spans="1:13" ht="25.5" customHeight="1">
      <c r="A171" s="145"/>
      <c r="B171" s="136" t="s">
        <v>430</v>
      </c>
      <c r="C171" s="96" t="s">
        <v>215</v>
      </c>
      <c r="D171" s="96" t="s">
        <v>92</v>
      </c>
      <c r="E171" s="92">
        <f t="shared" si="25"/>
        <v>30</v>
      </c>
      <c r="F171" s="92">
        <f t="shared" si="26"/>
        <v>30</v>
      </c>
      <c r="G171" s="92">
        <f t="shared" si="27"/>
        <v>0</v>
      </c>
      <c r="H171" s="92">
        <v>30</v>
      </c>
      <c r="I171" s="92">
        <v>0</v>
      </c>
      <c r="J171" s="92">
        <v>0</v>
      </c>
      <c r="K171" s="92">
        <v>0</v>
      </c>
      <c r="L171" s="92">
        <v>0</v>
      </c>
      <c r="M171" s="97">
        <v>0</v>
      </c>
    </row>
    <row r="172" spans="1:13">
      <c r="A172" s="145"/>
      <c r="B172" s="136"/>
      <c r="C172" s="96" t="s">
        <v>96</v>
      </c>
      <c r="D172" s="96" t="s">
        <v>95</v>
      </c>
      <c r="E172" s="92">
        <v>10</v>
      </c>
      <c r="F172" s="92">
        <v>10</v>
      </c>
      <c r="G172" s="92">
        <f t="shared" si="27"/>
        <v>0</v>
      </c>
      <c r="H172" s="92">
        <v>10</v>
      </c>
      <c r="I172" s="92">
        <v>0</v>
      </c>
      <c r="J172" s="92">
        <v>0</v>
      </c>
      <c r="K172" s="92">
        <v>0</v>
      </c>
      <c r="L172" s="92">
        <v>0</v>
      </c>
      <c r="M172" s="97">
        <v>0</v>
      </c>
    </row>
    <row r="173" spans="1:13" ht="25.5">
      <c r="A173" s="145"/>
      <c r="B173" s="96" t="s">
        <v>447</v>
      </c>
      <c r="C173" s="96" t="s">
        <v>197</v>
      </c>
      <c r="D173" s="96" t="s">
        <v>238</v>
      </c>
      <c r="E173" s="92">
        <f t="shared" si="25"/>
        <v>6</v>
      </c>
      <c r="F173" s="92">
        <f t="shared" si="26"/>
        <v>6</v>
      </c>
      <c r="G173" s="92">
        <f t="shared" si="27"/>
        <v>0</v>
      </c>
      <c r="H173" s="92">
        <v>6</v>
      </c>
      <c r="I173" s="92">
        <v>0</v>
      </c>
      <c r="J173" s="92">
        <v>0</v>
      </c>
      <c r="K173" s="92">
        <v>0</v>
      </c>
      <c r="L173" s="92">
        <v>0</v>
      </c>
      <c r="M173" s="97">
        <v>0</v>
      </c>
    </row>
    <row r="174" spans="1:13" ht="38.25">
      <c r="A174" s="145"/>
      <c r="B174" s="96" t="s">
        <v>446</v>
      </c>
      <c r="C174" s="96" t="s">
        <v>197</v>
      </c>
      <c r="D174" s="96" t="s">
        <v>238</v>
      </c>
      <c r="E174" s="92">
        <f t="shared" si="25"/>
        <v>12</v>
      </c>
      <c r="F174" s="92">
        <f t="shared" si="26"/>
        <v>10</v>
      </c>
      <c r="G174" s="92">
        <f t="shared" si="27"/>
        <v>2</v>
      </c>
      <c r="H174" s="92">
        <v>10</v>
      </c>
      <c r="I174" s="92">
        <v>2</v>
      </c>
      <c r="J174" s="92">
        <v>0</v>
      </c>
      <c r="K174" s="92">
        <v>0</v>
      </c>
      <c r="L174" s="92">
        <v>0</v>
      </c>
      <c r="M174" s="97">
        <v>0</v>
      </c>
    </row>
    <row r="175" spans="1:13">
      <c r="A175" s="145"/>
      <c r="B175" s="96" t="s">
        <v>218</v>
      </c>
      <c r="C175" s="96" t="s">
        <v>286</v>
      </c>
      <c r="D175" s="96" t="s">
        <v>189</v>
      </c>
      <c r="E175" s="92">
        <f t="shared" si="25"/>
        <v>70</v>
      </c>
      <c r="F175" s="92">
        <f t="shared" si="26"/>
        <v>25</v>
      </c>
      <c r="G175" s="92">
        <f t="shared" si="27"/>
        <v>45</v>
      </c>
      <c r="H175" s="92">
        <v>20</v>
      </c>
      <c r="I175" s="92">
        <v>45</v>
      </c>
      <c r="J175" s="92">
        <v>5</v>
      </c>
      <c r="K175" s="92">
        <v>0</v>
      </c>
      <c r="L175" s="92">
        <v>0</v>
      </c>
      <c r="M175" s="97">
        <v>0</v>
      </c>
    </row>
    <row r="176" spans="1:13" ht="24.75" customHeight="1">
      <c r="A176" s="145"/>
      <c r="B176" s="136"/>
      <c r="C176" s="96" t="s">
        <v>228</v>
      </c>
      <c r="D176" s="96" t="s">
        <v>184</v>
      </c>
      <c r="E176" s="92">
        <f t="shared" si="25"/>
        <v>39</v>
      </c>
      <c r="F176" s="92">
        <f t="shared" si="26"/>
        <v>0</v>
      </c>
      <c r="G176" s="92">
        <f t="shared" si="27"/>
        <v>39</v>
      </c>
      <c r="H176" s="92">
        <v>0</v>
      </c>
      <c r="I176" s="92">
        <v>39</v>
      </c>
      <c r="J176" s="92">
        <v>0</v>
      </c>
      <c r="K176" s="92">
        <v>0</v>
      </c>
      <c r="L176" s="92">
        <v>0</v>
      </c>
      <c r="M176" s="97">
        <v>0</v>
      </c>
    </row>
    <row r="177" spans="1:13">
      <c r="A177" s="145"/>
      <c r="B177" s="136"/>
      <c r="C177" s="96" t="s">
        <v>250</v>
      </c>
      <c r="D177" s="96" t="s">
        <v>249</v>
      </c>
      <c r="E177" s="92">
        <f t="shared" si="25"/>
        <v>5</v>
      </c>
      <c r="F177" s="92">
        <f t="shared" si="26"/>
        <v>0</v>
      </c>
      <c r="G177" s="92">
        <f t="shared" si="27"/>
        <v>5</v>
      </c>
      <c r="H177" s="92">
        <v>0</v>
      </c>
      <c r="I177" s="92">
        <v>5</v>
      </c>
      <c r="J177" s="92">
        <v>0</v>
      </c>
      <c r="K177" s="92">
        <v>0</v>
      </c>
      <c r="L177" s="92">
        <v>0</v>
      </c>
      <c r="M177" s="97">
        <v>0</v>
      </c>
    </row>
    <row r="178" spans="1:13" ht="25.5">
      <c r="A178" s="145"/>
      <c r="B178" s="136"/>
      <c r="C178" s="96" t="s">
        <v>149</v>
      </c>
      <c r="D178" s="96" t="s">
        <v>86</v>
      </c>
      <c r="E178" s="92">
        <f t="shared" si="25"/>
        <v>1</v>
      </c>
      <c r="F178" s="92">
        <f t="shared" si="26"/>
        <v>0</v>
      </c>
      <c r="G178" s="92">
        <f t="shared" si="27"/>
        <v>1</v>
      </c>
      <c r="H178" s="92">
        <v>0</v>
      </c>
      <c r="I178" s="92">
        <v>1</v>
      </c>
      <c r="J178" s="92">
        <v>0</v>
      </c>
      <c r="K178" s="92">
        <v>0</v>
      </c>
      <c r="L178" s="92">
        <v>0</v>
      </c>
      <c r="M178" s="97">
        <v>0</v>
      </c>
    </row>
    <row r="179" spans="1:13">
      <c r="A179" s="145"/>
      <c r="B179" s="160" t="s">
        <v>1</v>
      </c>
      <c r="C179" s="160"/>
      <c r="D179" s="160"/>
      <c r="E179" s="12">
        <f t="shared" ref="E179:M179" si="28">SUM(E150:E178)</f>
        <v>623</v>
      </c>
      <c r="F179" s="12">
        <f t="shared" si="28"/>
        <v>501</v>
      </c>
      <c r="G179" s="12">
        <f t="shared" si="28"/>
        <v>122</v>
      </c>
      <c r="H179" s="12">
        <f t="shared" si="28"/>
        <v>496</v>
      </c>
      <c r="I179" s="12">
        <f t="shared" si="28"/>
        <v>122</v>
      </c>
      <c r="J179" s="12">
        <f t="shared" si="28"/>
        <v>5</v>
      </c>
      <c r="K179" s="12">
        <f t="shared" si="28"/>
        <v>0</v>
      </c>
      <c r="L179" s="12">
        <f t="shared" si="28"/>
        <v>0</v>
      </c>
      <c r="M179" s="11">
        <f t="shared" si="28"/>
        <v>0</v>
      </c>
    </row>
    <row r="180" spans="1:13" ht="15" customHeight="1">
      <c r="A180" s="133"/>
      <c r="B180" s="134"/>
      <c r="C180" s="134"/>
      <c r="D180" s="134"/>
      <c r="E180" s="134"/>
      <c r="F180" s="134"/>
      <c r="G180" s="134"/>
      <c r="H180" s="134"/>
      <c r="I180" s="134"/>
      <c r="J180" s="134"/>
      <c r="K180" s="134"/>
      <c r="L180" s="134"/>
      <c r="M180" s="135"/>
    </row>
    <row r="181" spans="1:13" ht="12" customHeight="1">
      <c r="A181" s="145" t="s">
        <v>445</v>
      </c>
      <c r="B181" s="96" t="s">
        <v>436</v>
      </c>
      <c r="C181" s="96" t="s">
        <v>56</v>
      </c>
      <c r="D181" s="96" t="s">
        <v>43</v>
      </c>
      <c r="E181" s="92">
        <f>F181+G181</f>
        <v>60</v>
      </c>
      <c r="F181" s="92">
        <f>H181+J181+L181</f>
        <v>60</v>
      </c>
      <c r="G181" s="92">
        <v>0</v>
      </c>
      <c r="H181" s="92">
        <v>0</v>
      </c>
      <c r="I181" s="92">
        <v>0</v>
      </c>
      <c r="J181" s="92">
        <v>60</v>
      </c>
      <c r="K181" s="92">
        <v>0</v>
      </c>
      <c r="L181" s="92">
        <v>0</v>
      </c>
      <c r="M181" s="97">
        <v>0</v>
      </c>
    </row>
    <row r="182" spans="1:13" ht="12.75" customHeight="1">
      <c r="A182" s="145"/>
      <c r="B182" s="136" t="s">
        <v>444</v>
      </c>
      <c r="C182" s="96" t="s">
        <v>10</v>
      </c>
      <c r="D182" s="96" t="s">
        <v>12</v>
      </c>
      <c r="E182" s="92">
        <f>F182+G182</f>
        <v>55</v>
      </c>
      <c r="F182" s="92">
        <v>55</v>
      </c>
      <c r="G182" s="92">
        <v>0</v>
      </c>
      <c r="H182" s="92">
        <v>0</v>
      </c>
      <c r="I182" s="92">
        <v>0</v>
      </c>
      <c r="J182" s="92">
        <v>55</v>
      </c>
      <c r="K182" s="92">
        <v>0</v>
      </c>
      <c r="L182" s="92">
        <v>0</v>
      </c>
      <c r="M182" s="97">
        <v>0</v>
      </c>
    </row>
    <row r="183" spans="1:13" ht="12.75" customHeight="1">
      <c r="A183" s="145"/>
      <c r="B183" s="136"/>
      <c r="C183" s="96" t="s">
        <v>14</v>
      </c>
      <c r="D183" s="96" t="s">
        <v>13</v>
      </c>
      <c r="E183" s="92">
        <f>F183+G183</f>
        <v>5</v>
      </c>
      <c r="F183" s="92">
        <v>5</v>
      </c>
      <c r="G183" s="92">
        <v>0</v>
      </c>
      <c r="H183" s="92">
        <v>0</v>
      </c>
      <c r="I183" s="92">
        <v>0</v>
      </c>
      <c r="J183" s="92">
        <v>5</v>
      </c>
      <c r="K183" s="92">
        <v>0</v>
      </c>
      <c r="L183" s="92">
        <v>0</v>
      </c>
      <c r="M183" s="97">
        <v>0</v>
      </c>
    </row>
    <row r="184" spans="1:13" ht="22.5" customHeight="1">
      <c r="A184" s="145"/>
      <c r="B184" s="160" t="s">
        <v>1</v>
      </c>
      <c r="C184" s="160"/>
      <c r="D184" s="160"/>
      <c r="E184" s="12">
        <f t="shared" ref="E184:M184" si="29">SUM(E181:E183)</f>
        <v>120</v>
      </c>
      <c r="F184" s="12">
        <f t="shared" si="29"/>
        <v>120</v>
      </c>
      <c r="G184" s="12">
        <f t="shared" si="29"/>
        <v>0</v>
      </c>
      <c r="H184" s="12">
        <f t="shared" si="29"/>
        <v>0</v>
      </c>
      <c r="I184" s="12">
        <f t="shared" si="29"/>
        <v>0</v>
      </c>
      <c r="J184" s="12">
        <f t="shared" si="29"/>
        <v>120</v>
      </c>
      <c r="K184" s="12">
        <f t="shared" si="29"/>
        <v>0</v>
      </c>
      <c r="L184" s="12">
        <f t="shared" si="29"/>
        <v>0</v>
      </c>
      <c r="M184" s="11">
        <f t="shared" si="29"/>
        <v>0</v>
      </c>
    </row>
    <row r="185" spans="1:13" ht="14.25" customHeight="1">
      <c r="A185" s="133"/>
      <c r="B185" s="134"/>
      <c r="C185" s="134"/>
      <c r="D185" s="134"/>
      <c r="E185" s="134"/>
      <c r="F185" s="134"/>
      <c r="G185" s="134"/>
      <c r="H185" s="134"/>
      <c r="I185" s="134"/>
      <c r="J185" s="134"/>
      <c r="K185" s="134"/>
      <c r="L185" s="134"/>
      <c r="M185" s="135"/>
    </row>
    <row r="186" spans="1:13">
      <c r="A186" s="145" t="s">
        <v>443</v>
      </c>
      <c r="B186" s="120" t="s">
        <v>142</v>
      </c>
      <c r="C186" s="89" t="s">
        <v>122</v>
      </c>
      <c r="D186" s="89" t="s">
        <v>121</v>
      </c>
      <c r="E186" s="89">
        <f t="shared" ref="E186:E198" si="30">F186+G186</f>
        <v>21</v>
      </c>
      <c r="F186" s="89">
        <f t="shared" ref="F186:F198" si="31">H186+J186+L186</f>
        <v>21</v>
      </c>
      <c r="G186" s="89"/>
      <c r="H186" s="89">
        <v>20</v>
      </c>
      <c r="I186" s="89"/>
      <c r="J186" s="89"/>
      <c r="K186" s="89"/>
      <c r="L186" s="89">
        <v>1</v>
      </c>
      <c r="M186" s="52"/>
    </row>
    <row r="187" spans="1:13">
      <c r="A187" s="145"/>
      <c r="B187" s="120"/>
      <c r="C187" s="89" t="s">
        <v>250</v>
      </c>
      <c r="D187" s="89" t="s">
        <v>249</v>
      </c>
      <c r="E187" s="89">
        <f t="shared" si="30"/>
        <v>8</v>
      </c>
      <c r="F187" s="89">
        <f t="shared" si="31"/>
        <v>8</v>
      </c>
      <c r="G187" s="89"/>
      <c r="H187" s="89">
        <v>8</v>
      </c>
      <c r="I187" s="89"/>
      <c r="J187" s="89"/>
      <c r="K187" s="89"/>
      <c r="L187" s="89"/>
      <c r="M187" s="52"/>
    </row>
    <row r="188" spans="1:13">
      <c r="A188" s="145"/>
      <c r="B188" s="120"/>
      <c r="C188" s="53" t="s">
        <v>389</v>
      </c>
      <c r="D188" s="53" t="s">
        <v>388</v>
      </c>
      <c r="E188" s="89">
        <f t="shared" si="30"/>
        <v>19</v>
      </c>
      <c r="F188" s="89">
        <f t="shared" si="31"/>
        <v>19</v>
      </c>
      <c r="G188" s="89"/>
      <c r="H188" s="53">
        <v>19</v>
      </c>
      <c r="I188" s="53"/>
      <c r="J188" s="53"/>
      <c r="K188" s="53"/>
      <c r="L188" s="53"/>
      <c r="M188" s="113"/>
    </row>
    <row r="189" spans="1:13">
      <c r="A189" s="145"/>
      <c r="B189" s="120" t="s">
        <v>187</v>
      </c>
      <c r="C189" s="89" t="s">
        <v>115</v>
      </c>
      <c r="D189" s="89" t="s">
        <v>116</v>
      </c>
      <c r="E189" s="89">
        <v>38</v>
      </c>
      <c r="F189" s="89">
        <v>38</v>
      </c>
      <c r="G189" s="89"/>
      <c r="H189" s="89">
        <v>37</v>
      </c>
      <c r="I189" s="89"/>
      <c r="J189" s="89"/>
      <c r="K189" s="89"/>
      <c r="L189" s="89">
        <v>1</v>
      </c>
      <c r="M189" s="52"/>
    </row>
    <row r="190" spans="1:13">
      <c r="A190" s="145"/>
      <c r="B190" s="120"/>
      <c r="C190" s="89" t="s">
        <v>242</v>
      </c>
      <c r="D190" s="89" t="s">
        <v>241</v>
      </c>
      <c r="E190" s="89">
        <f t="shared" si="30"/>
        <v>11</v>
      </c>
      <c r="F190" s="89">
        <f t="shared" si="31"/>
        <v>0</v>
      </c>
      <c r="G190" s="89">
        <f>I190+K190+M190</f>
        <v>11</v>
      </c>
      <c r="H190" s="89"/>
      <c r="I190" s="89">
        <v>11</v>
      </c>
      <c r="J190" s="89"/>
      <c r="K190" s="89"/>
      <c r="L190" s="89"/>
      <c r="M190" s="52"/>
    </row>
    <row r="191" spans="1:13" ht="15" customHeight="1">
      <c r="A191" s="145"/>
      <c r="B191" s="120"/>
      <c r="C191" s="89" t="s">
        <v>32</v>
      </c>
      <c r="D191" s="89" t="s">
        <v>28</v>
      </c>
      <c r="E191" s="89">
        <f t="shared" si="30"/>
        <v>12</v>
      </c>
      <c r="F191" s="89">
        <f t="shared" si="31"/>
        <v>12</v>
      </c>
      <c r="G191" s="89"/>
      <c r="H191" s="89">
        <v>12</v>
      </c>
      <c r="I191" s="89"/>
      <c r="J191" s="89"/>
      <c r="K191" s="89"/>
      <c r="L191" s="89"/>
      <c r="M191" s="52"/>
    </row>
    <row r="192" spans="1:13">
      <c r="A192" s="145"/>
      <c r="B192" s="120"/>
      <c r="C192" s="89" t="s">
        <v>442</v>
      </c>
      <c r="D192" s="89" t="s">
        <v>441</v>
      </c>
      <c r="E192" s="89">
        <f t="shared" si="30"/>
        <v>4</v>
      </c>
      <c r="F192" s="89">
        <f t="shared" si="31"/>
        <v>4</v>
      </c>
      <c r="G192" s="89"/>
      <c r="H192" s="89">
        <v>4</v>
      </c>
      <c r="I192" s="89"/>
      <c r="J192" s="89"/>
      <c r="K192" s="89"/>
      <c r="L192" s="89"/>
      <c r="M192" s="52"/>
    </row>
    <row r="193" spans="1:13">
      <c r="A193" s="145"/>
      <c r="B193" s="120"/>
      <c r="C193" s="54" t="s">
        <v>440</v>
      </c>
      <c r="D193" s="54" t="s">
        <v>237</v>
      </c>
      <c r="E193" s="89">
        <f t="shared" si="30"/>
        <v>5</v>
      </c>
      <c r="F193" s="89">
        <f t="shared" si="31"/>
        <v>5</v>
      </c>
      <c r="G193" s="89"/>
      <c r="H193" s="54"/>
      <c r="I193" s="54"/>
      <c r="J193" s="54">
        <v>5</v>
      </c>
      <c r="K193" s="54"/>
      <c r="L193" s="54"/>
      <c r="M193" s="55"/>
    </row>
    <row r="194" spans="1:13">
      <c r="A194" s="145"/>
      <c r="B194" s="120" t="s">
        <v>314</v>
      </c>
      <c r="C194" s="54" t="s">
        <v>110</v>
      </c>
      <c r="D194" s="54" t="s">
        <v>109</v>
      </c>
      <c r="E194" s="89">
        <f t="shared" si="30"/>
        <v>26</v>
      </c>
      <c r="F194" s="89">
        <f t="shared" si="31"/>
        <v>22</v>
      </c>
      <c r="G194" s="89">
        <f>I194+K194+M194</f>
        <v>4</v>
      </c>
      <c r="H194" s="54">
        <v>21</v>
      </c>
      <c r="I194" s="54">
        <v>4</v>
      </c>
      <c r="J194" s="54"/>
      <c r="K194" s="54"/>
      <c r="L194" s="54">
        <v>1</v>
      </c>
      <c r="M194" s="55"/>
    </row>
    <row r="195" spans="1:13">
      <c r="A195" s="145"/>
      <c r="B195" s="120"/>
      <c r="C195" s="89" t="s">
        <v>108</v>
      </c>
      <c r="D195" s="89" t="s">
        <v>107</v>
      </c>
      <c r="E195" s="89">
        <f t="shared" si="30"/>
        <v>6</v>
      </c>
      <c r="F195" s="89">
        <f t="shared" si="31"/>
        <v>5</v>
      </c>
      <c r="G195" s="89">
        <f>I195+K195+M195</f>
        <v>1</v>
      </c>
      <c r="H195" s="89">
        <v>5</v>
      </c>
      <c r="I195" s="89">
        <v>1</v>
      </c>
      <c r="J195" s="89"/>
      <c r="K195" s="89"/>
      <c r="L195" s="89"/>
      <c r="M195" s="52"/>
    </row>
    <row r="196" spans="1:13">
      <c r="A196" s="145"/>
      <c r="B196" s="120"/>
      <c r="C196" s="89" t="s">
        <v>439</v>
      </c>
      <c r="D196" s="89" t="s">
        <v>438</v>
      </c>
      <c r="E196" s="89">
        <f t="shared" si="30"/>
        <v>12</v>
      </c>
      <c r="F196" s="89">
        <f t="shared" si="31"/>
        <v>12</v>
      </c>
      <c r="G196" s="89"/>
      <c r="H196" s="89">
        <v>12</v>
      </c>
      <c r="I196" s="89"/>
      <c r="J196" s="89"/>
      <c r="K196" s="89"/>
      <c r="L196" s="89"/>
      <c r="M196" s="52"/>
    </row>
    <row r="197" spans="1:13">
      <c r="A197" s="145"/>
      <c r="B197" s="89" t="s">
        <v>437</v>
      </c>
      <c r="C197" s="89" t="s">
        <v>105</v>
      </c>
      <c r="D197" s="89" t="s">
        <v>104</v>
      </c>
      <c r="E197" s="89">
        <f t="shared" si="30"/>
        <v>28</v>
      </c>
      <c r="F197" s="89">
        <f t="shared" si="31"/>
        <v>28</v>
      </c>
      <c r="G197" s="89"/>
      <c r="H197" s="89">
        <v>27</v>
      </c>
      <c r="I197" s="89"/>
      <c r="J197" s="89"/>
      <c r="K197" s="89"/>
      <c r="L197" s="89">
        <v>1</v>
      </c>
      <c r="M197" s="52"/>
    </row>
    <row r="198" spans="1:13">
      <c r="A198" s="145"/>
      <c r="B198" s="89" t="s">
        <v>436</v>
      </c>
      <c r="C198" s="89" t="s">
        <v>435</v>
      </c>
      <c r="D198" s="89" t="s">
        <v>434</v>
      </c>
      <c r="E198" s="89">
        <f t="shared" si="30"/>
        <v>30</v>
      </c>
      <c r="F198" s="89">
        <f t="shared" si="31"/>
        <v>30</v>
      </c>
      <c r="G198" s="89"/>
      <c r="H198" s="89"/>
      <c r="I198" s="89"/>
      <c r="J198" s="89">
        <v>30</v>
      </c>
      <c r="K198" s="89"/>
      <c r="L198" s="89"/>
      <c r="M198" s="52"/>
    </row>
    <row r="199" spans="1:13">
      <c r="A199" s="145"/>
      <c r="B199" s="171" t="s">
        <v>433</v>
      </c>
      <c r="C199" s="171"/>
      <c r="D199" s="171"/>
      <c r="E199" s="171"/>
      <c r="F199" s="171"/>
      <c r="G199" s="171"/>
      <c r="H199" s="171"/>
      <c r="I199" s="171"/>
      <c r="J199" s="171"/>
      <c r="K199" s="171"/>
      <c r="L199" s="171"/>
      <c r="M199" s="172"/>
    </row>
    <row r="200" spans="1:13">
      <c r="A200" s="145"/>
      <c r="B200" s="120" t="s">
        <v>432</v>
      </c>
      <c r="C200" s="120" t="s">
        <v>100</v>
      </c>
      <c r="D200" s="89" t="s">
        <v>102</v>
      </c>
      <c r="E200" s="89">
        <f t="shared" ref="E200:E213" si="32">F200+G200</f>
        <v>16</v>
      </c>
      <c r="F200" s="89">
        <f t="shared" ref="F200:F213" si="33">H200+J200+L200</f>
        <v>16</v>
      </c>
      <c r="G200" s="89">
        <f t="shared" ref="G200:G213" si="34">I200+K200+M200</f>
        <v>0</v>
      </c>
      <c r="H200" s="89">
        <v>15</v>
      </c>
      <c r="I200" s="89"/>
      <c r="J200" s="89"/>
      <c r="K200" s="89"/>
      <c r="L200" s="89">
        <v>1</v>
      </c>
      <c r="M200" s="52"/>
    </row>
    <row r="201" spans="1:13" ht="51">
      <c r="A201" s="145"/>
      <c r="B201" s="120"/>
      <c r="C201" s="120"/>
      <c r="D201" s="89" t="s">
        <v>431</v>
      </c>
      <c r="E201" s="89">
        <f t="shared" si="32"/>
        <v>36</v>
      </c>
      <c r="F201" s="89">
        <f t="shared" si="33"/>
        <v>36</v>
      </c>
      <c r="G201" s="89">
        <f t="shared" si="34"/>
        <v>0</v>
      </c>
      <c r="H201" s="89">
        <v>36</v>
      </c>
      <c r="I201" s="89"/>
      <c r="J201" s="89"/>
      <c r="K201" s="89"/>
      <c r="L201" s="89"/>
      <c r="M201" s="52"/>
    </row>
    <row r="202" spans="1:13">
      <c r="A202" s="145"/>
      <c r="B202" s="120" t="s">
        <v>138</v>
      </c>
      <c r="C202" s="120" t="s">
        <v>125</v>
      </c>
      <c r="D202" s="89" t="s">
        <v>127</v>
      </c>
      <c r="E202" s="89">
        <v>40</v>
      </c>
      <c r="F202" s="89">
        <v>40</v>
      </c>
      <c r="G202" s="89">
        <f t="shared" si="34"/>
        <v>0</v>
      </c>
      <c r="H202" s="89">
        <v>40</v>
      </c>
      <c r="I202" s="89"/>
      <c r="J202" s="89"/>
      <c r="K202" s="89"/>
      <c r="L202" s="89"/>
      <c r="M202" s="52"/>
    </row>
    <row r="203" spans="1:13" ht="25.5">
      <c r="A203" s="145"/>
      <c r="B203" s="120"/>
      <c r="C203" s="120"/>
      <c r="D203" s="89" t="s">
        <v>126</v>
      </c>
      <c r="E203" s="89">
        <f t="shared" si="32"/>
        <v>8</v>
      </c>
      <c r="F203" s="89">
        <f t="shared" si="33"/>
        <v>8</v>
      </c>
      <c r="G203" s="89">
        <f t="shared" si="34"/>
        <v>0</v>
      </c>
      <c r="H203" s="89">
        <v>8</v>
      </c>
      <c r="I203" s="89"/>
      <c r="J203" s="89"/>
      <c r="K203" s="89"/>
      <c r="L203" s="89"/>
      <c r="M203" s="52"/>
    </row>
    <row r="204" spans="1:13" ht="25.5">
      <c r="A204" s="145"/>
      <c r="B204" s="89" t="s">
        <v>409</v>
      </c>
      <c r="C204" s="89" t="s">
        <v>182</v>
      </c>
      <c r="D204" s="89" t="s">
        <v>181</v>
      </c>
      <c r="E204" s="89">
        <f t="shared" si="32"/>
        <v>12</v>
      </c>
      <c r="F204" s="89">
        <f t="shared" si="33"/>
        <v>12</v>
      </c>
      <c r="G204" s="89">
        <f t="shared" si="34"/>
        <v>0</v>
      </c>
      <c r="H204" s="89">
        <v>12</v>
      </c>
      <c r="I204" s="89"/>
      <c r="J204" s="89"/>
      <c r="K204" s="89"/>
      <c r="L204" s="89"/>
      <c r="M204" s="52"/>
    </row>
    <row r="205" spans="1:13" ht="25.5">
      <c r="A205" s="145"/>
      <c r="B205" s="89" t="s">
        <v>430</v>
      </c>
      <c r="C205" s="89" t="s">
        <v>410</v>
      </c>
      <c r="D205" s="89" t="s">
        <v>92</v>
      </c>
      <c r="E205" s="89">
        <f t="shared" si="32"/>
        <v>31</v>
      </c>
      <c r="F205" s="89">
        <f t="shared" si="33"/>
        <v>26</v>
      </c>
      <c r="G205" s="89">
        <f t="shared" si="34"/>
        <v>5</v>
      </c>
      <c r="H205" s="89">
        <v>25</v>
      </c>
      <c r="I205" s="89">
        <v>5</v>
      </c>
      <c r="J205" s="89"/>
      <c r="K205" s="89"/>
      <c r="L205" s="89">
        <v>1</v>
      </c>
      <c r="M205" s="52"/>
    </row>
    <row r="206" spans="1:13" ht="38.25">
      <c r="A206" s="145"/>
      <c r="B206" s="89" t="s">
        <v>429</v>
      </c>
      <c r="C206" s="89" t="s">
        <v>182</v>
      </c>
      <c r="D206" s="89" t="s">
        <v>238</v>
      </c>
      <c r="E206" s="89">
        <f t="shared" si="32"/>
        <v>6</v>
      </c>
      <c r="F206" s="89">
        <f t="shared" si="33"/>
        <v>6</v>
      </c>
      <c r="G206" s="89">
        <f t="shared" si="34"/>
        <v>0</v>
      </c>
      <c r="H206" s="89">
        <v>6</v>
      </c>
      <c r="I206" s="89"/>
      <c r="J206" s="89"/>
      <c r="K206" s="89"/>
      <c r="L206" s="89"/>
      <c r="M206" s="52"/>
    </row>
    <row r="207" spans="1:13">
      <c r="A207" s="145"/>
      <c r="B207" s="89" t="s">
        <v>428</v>
      </c>
      <c r="C207" s="89" t="s">
        <v>119</v>
      </c>
      <c r="D207" s="89" t="s">
        <v>118</v>
      </c>
      <c r="E207" s="89">
        <f t="shared" si="32"/>
        <v>39</v>
      </c>
      <c r="F207" s="89">
        <f t="shared" si="33"/>
        <v>0</v>
      </c>
      <c r="G207" s="89">
        <f t="shared" si="34"/>
        <v>39</v>
      </c>
      <c r="H207" s="105"/>
      <c r="I207" s="89">
        <v>39</v>
      </c>
      <c r="J207" s="89"/>
      <c r="K207" s="89"/>
      <c r="L207" s="89"/>
      <c r="M207" s="106"/>
    </row>
    <row r="208" spans="1:13">
      <c r="A208" s="145"/>
      <c r="B208" s="89" t="s">
        <v>427</v>
      </c>
      <c r="C208" s="89" t="s">
        <v>119</v>
      </c>
      <c r="D208" s="89" t="s">
        <v>118</v>
      </c>
      <c r="E208" s="89">
        <f t="shared" si="32"/>
        <v>55</v>
      </c>
      <c r="F208" s="89">
        <f t="shared" si="33"/>
        <v>25</v>
      </c>
      <c r="G208" s="89">
        <f t="shared" si="34"/>
        <v>30</v>
      </c>
      <c r="H208" s="89">
        <v>20</v>
      </c>
      <c r="I208" s="89">
        <v>30</v>
      </c>
      <c r="J208" s="89">
        <v>5</v>
      </c>
      <c r="K208" s="89"/>
      <c r="L208" s="89"/>
      <c r="M208" s="52"/>
    </row>
    <row r="209" spans="1:13" ht="25.5">
      <c r="A209" s="145"/>
      <c r="B209" s="120" t="s">
        <v>229</v>
      </c>
      <c r="C209" s="89" t="s">
        <v>90</v>
      </c>
      <c r="D209" s="89" t="s">
        <v>89</v>
      </c>
      <c r="E209" s="89">
        <f t="shared" si="32"/>
        <v>42</v>
      </c>
      <c r="F209" s="89">
        <f t="shared" si="33"/>
        <v>0</v>
      </c>
      <c r="G209" s="89">
        <f t="shared" si="34"/>
        <v>42</v>
      </c>
      <c r="H209" s="105"/>
      <c r="I209" s="89">
        <v>42</v>
      </c>
      <c r="J209" s="105"/>
      <c r="K209" s="89"/>
      <c r="L209" s="89"/>
      <c r="M209" s="106"/>
    </row>
    <row r="210" spans="1:13">
      <c r="A210" s="145"/>
      <c r="B210" s="120"/>
      <c r="C210" s="89" t="s">
        <v>426</v>
      </c>
      <c r="D210" s="89" t="s">
        <v>36</v>
      </c>
      <c r="E210" s="89">
        <f t="shared" si="32"/>
        <v>2</v>
      </c>
      <c r="F210" s="89">
        <f t="shared" si="33"/>
        <v>0</v>
      </c>
      <c r="G210" s="89">
        <f t="shared" si="34"/>
        <v>2</v>
      </c>
      <c r="H210" s="89"/>
      <c r="I210" s="89">
        <v>2</v>
      </c>
      <c r="J210" s="89"/>
      <c r="K210" s="89"/>
      <c r="L210" s="89"/>
      <c r="M210" s="52"/>
    </row>
    <row r="211" spans="1:13">
      <c r="A211" s="145"/>
      <c r="B211" s="120"/>
      <c r="C211" s="89" t="s">
        <v>87</v>
      </c>
      <c r="D211" s="89" t="s">
        <v>425</v>
      </c>
      <c r="E211" s="89">
        <f t="shared" si="32"/>
        <v>1</v>
      </c>
      <c r="F211" s="89">
        <f t="shared" si="33"/>
        <v>0</v>
      </c>
      <c r="G211" s="89">
        <f t="shared" si="34"/>
        <v>1</v>
      </c>
      <c r="H211" s="89"/>
      <c r="I211" s="89">
        <v>1</v>
      </c>
      <c r="J211" s="89"/>
      <c r="K211" s="89"/>
      <c r="L211" s="89"/>
      <c r="M211" s="52"/>
    </row>
    <row r="212" spans="1:13">
      <c r="A212" s="145"/>
      <c r="B212" s="120"/>
      <c r="C212" s="89" t="s">
        <v>410</v>
      </c>
      <c r="D212" s="89" t="s">
        <v>92</v>
      </c>
      <c r="E212" s="89">
        <f t="shared" si="32"/>
        <v>5</v>
      </c>
      <c r="F212" s="89">
        <f t="shared" si="33"/>
        <v>0</v>
      </c>
      <c r="G212" s="89">
        <f t="shared" si="34"/>
        <v>5</v>
      </c>
      <c r="H212" s="89"/>
      <c r="I212" s="89">
        <v>5</v>
      </c>
      <c r="J212" s="89"/>
      <c r="K212" s="89"/>
      <c r="L212" s="89"/>
      <c r="M212" s="52"/>
    </row>
    <row r="213" spans="1:13" ht="25.5">
      <c r="A213" s="145"/>
      <c r="B213" s="89" t="s">
        <v>198</v>
      </c>
      <c r="C213" s="89" t="s">
        <v>182</v>
      </c>
      <c r="D213" s="89" t="s">
        <v>238</v>
      </c>
      <c r="E213" s="89">
        <f t="shared" si="32"/>
        <v>6</v>
      </c>
      <c r="F213" s="89">
        <f t="shared" si="33"/>
        <v>2</v>
      </c>
      <c r="G213" s="89">
        <f t="shared" si="34"/>
        <v>4</v>
      </c>
      <c r="H213" s="89">
        <v>2</v>
      </c>
      <c r="I213" s="89">
        <v>4</v>
      </c>
      <c r="J213" s="89"/>
      <c r="K213" s="89"/>
      <c r="L213" s="89"/>
      <c r="M213" s="52"/>
    </row>
    <row r="214" spans="1:13">
      <c r="A214" s="145"/>
      <c r="B214" s="160" t="s">
        <v>1</v>
      </c>
      <c r="C214" s="160"/>
      <c r="D214" s="160"/>
      <c r="E214" s="110">
        <f t="shared" ref="E214:M214" si="35">SUM(E186:E213)</f>
        <v>519</v>
      </c>
      <c r="F214" s="110">
        <f t="shared" si="35"/>
        <v>375</v>
      </c>
      <c r="G214" s="110">
        <f t="shared" si="35"/>
        <v>144</v>
      </c>
      <c r="H214" s="110">
        <f t="shared" si="35"/>
        <v>329</v>
      </c>
      <c r="I214" s="110">
        <f t="shared" si="35"/>
        <v>144</v>
      </c>
      <c r="J214" s="110">
        <f t="shared" si="35"/>
        <v>40</v>
      </c>
      <c r="K214" s="110">
        <f t="shared" si="35"/>
        <v>0</v>
      </c>
      <c r="L214" s="110">
        <f t="shared" si="35"/>
        <v>6</v>
      </c>
      <c r="M214" s="111">
        <f t="shared" si="35"/>
        <v>0</v>
      </c>
    </row>
    <row r="215" spans="1:13" ht="6.75" customHeight="1">
      <c r="A215" s="133"/>
      <c r="B215" s="134"/>
      <c r="C215" s="134"/>
      <c r="D215" s="134"/>
      <c r="E215" s="134"/>
      <c r="F215" s="134"/>
      <c r="G215" s="134"/>
      <c r="H215" s="134"/>
      <c r="I215" s="134"/>
      <c r="J215" s="134"/>
      <c r="K215" s="134"/>
      <c r="L215" s="134"/>
      <c r="M215" s="135"/>
    </row>
    <row r="216" spans="1:13">
      <c r="A216" s="145" t="s">
        <v>424</v>
      </c>
      <c r="B216" s="173" t="s">
        <v>416</v>
      </c>
      <c r="C216" s="136" t="s">
        <v>152</v>
      </c>
      <c r="D216" s="96" t="s">
        <v>151</v>
      </c>
      <c r="E216" s="92">
        <f t="shared" ref="E216:E230" si="36">F216+G216</f>
        <v>10</v>
      </c>
      <c r="F216" s="92">
        <f t="shared" ref="F216:G218" si="37">H216+J216+L216</f>
        <v>10</v>
      </c>
      <c r="G216" s="92">
        <f t="shared" si="37"/>
        <v>0</v>
      </c>
      <c r="H216" s="92">
        <v>10</v>
      </c>
      <c r="I216" s="92">
        <v>0</v>
      </c>
      <c r="J216" s="92">
        <v>0</v>
      </c>
      <c r="K216" s="92">
        <v>0</v>
      </c>
      <c r="L216" s="92">
        <v>0</v>
      </c>
      <c r="M216" s="97">
        <v>0</v>
      </c>
    </row>
    <row r="217" spans="1:13">
      <c r="A217" s="145"/>
      <c r="B217" s="173" t="s">
        <v>423</v>
      </c>
      <c r="C217" s="136" t="s">
        <v>152</v>
      </c>
      <c r="D217" s="96" t="s">
        <v>155</v>
      </c>
      <c r="E217" s="92">
        <f t="shared" si="36"/>
        <v>10</v>
      </c>
      <c r="F217" s="92">
        <f t="shared" si="37"/>
        <v>10</v>
      </c>
      <c r="G217" s="92">
        <f t="shared" si="37"/>
        <v>0</v>
      </c>
      <c r="H217" s="92">
        <v>10</v>
      </c>
      <c r="I217" s="92">
        <v>0</v>
      </c>
      <c r="J217" s="92">
        <v>0</v>
      </c>
      <c r="K217" s="92">
        <v>0</v>
      </c>
      <c r="L217" s="92">
        <v>0</v>
      </c>
      <c r="M217" s="97">
        <v>0</v>
      </c>
    </row>
    <row r="218" spans="1:13">
      <c r="A218" s="145"/>
      <c r="B218" s="173" t="s">
        <v>422</v>
      </c>
      <c r="C218" s="136" t="s">
        <v>152</v>
      </c>
      <c r="D218" s="96" t="s">
        <v>154</v>
      </c>
      <c r="E218" s="92">
        <f t="shared" si="36"/>
        <v>7</v>
      </c>
      <c r="F218" s="92">
        <f t="shared" si="37"/>
        <v>7</v>
      </c>
      <c r="G218" s="92">
        <f t="shared" si="37"/>
        <v>0</v>
      </c>
      <c r="H218" s="92">
        <v>7</v>
      </c>
      <c r="I218" s="92">
        <v>0</v>
      </c>
      <c r="J218" s="92">
        <v>0</v>
      </c>
      <c r="K218" s="92">
        <v>0</v>
      </c>
      <c r="L218" s="92">
        <v>0</v>
      </c>
      <c r="M218" s="97">
        <v>0</v>
      </c>
    </row>
    <row r="219" spans="1:13">
      <c r="A219" s="145"/>
      <c r="B219" s="107" t="s">
        <v>120</v>
      </c>
      <c r="C219" s="96" t="s">
        <v>217</v>
      </c>
      <c r="D219" s="96" t="s">
        <v>189</v>
      </c>
      <c r="E219" s="92">
        <f t="shared" si="36"/>
        <v>30</v>
      </c>
      <c r="F219" s="92">
        <v>10</v>
      </c>
      <c r="G219" s="92">
        <v>20</v>
      </c>
      <c r="H219" s="92">
        <v>10</v>
      </c>
      <c r="I219" s="92">
        <v>20</v>
      </c>
      <c r="J219" s="92">
        <v>0</v>
      </c>
      <c r="K219" s="92">
        <v>0</v>
      </c>
      <c r="L219" s="92">
        <v>0</v>
      </c>
      <c r="M219" s="97">
        <v>0</v>
      </c>
    </row>
    <row r="220" spans="1:13">
      <c r="A220" s="145"/>
      <c r="B220" s="107" t="s">
        <v>103</v>
      </c>
      <c r="C220" s="96" t="s">
        <v>134</v>
      </c>
      <c r="D220" s="96" t="s">
        <v>133</v>
      </c>
      <c r="E220" s="92">
        <f t="shared" si="36"/>
        <v>29</v>
      </c>
      <c r="F220" s="92">
        <f t="shared" ref="F220:G223" si="38">H220+J220+L220</f>
        <v>29</v>
      </c>
      <c r="G220" s="92">
        <f t="shared" si="38"/>
        <v>0</v>
      </c>
      <c r="H220" s="92">
        <v>29</v>
      </c>
      <c r="I220" s="92">
        <v>0</v>
      </c>
      <c r="J220" s="92">
        <v>0</v>
      </c>
      <c r="K220" s="92">
        <v>0</v>
      </c>
      <c r="L220" s="92">
        <v>0</v>
      </c>
      <c r="M220" s="97">
        <v>0</v>
      </c>
    </row>
    <row r="221" spans="1:13" ht="25.5">
      <c r="A221" s="145"/>
      <c r="B221" s="173" t="s">
        <v>314</v>
      </c>
      <c r="C221" s="96" t="s">
        <v>177</v>
      </c>
      <c r="D221" s="96" t="s">
        <v>176</v>
      </c>
      <c r="E221" s="92">
        <f t="shared" si="36"/>
        <v>17</v>
      </c>
      <c r="F221" s="92">
        <f t="shared" si="38"/>
        <v>16</v>
      </c>
      <c r="G221" s="92">
        <f t="shared" si="38"/>
        <v>1</v>
      </c>
      <c r="H221" s="92">
        <v>16</v>
      </c>
      <c r="I221" s="92">
        <v>1</v>
      </c>
      <c r="J221" s="92">
        <v>0</v>
      </c>
      <c r="K221" s="92">
        <v>0</v>
      </c>
      <c r="L221" s="92">
        <v>0</v>
      </c>
      <c r="M221" s="97">
        <v>0</v>
      </c>
    </row>
    <row r="222" spans="1:13">
      <c r="A222" s="145"/>
      <c r="B222" s="173" t="s">
        <v>314</v>
      </c>
      <c r="C222" s="96" t="s">
        <v>205</v>
      </c>
      <c r="D222" s="96" t="s">
        <v>313</v>
      </c>
      <c r="E222" s="92">
        <f t="shared" si="36"/>
        <v>8</v>
      </c>
      <c r="F222" s="92">
        <f t="shared" si="38"/>
        <v>8</v>
      </c>
      <c r="G222" s="92">
        <f t="shared" si="38"/>
        <v>0</v>
      </c>
      <c r="H222" s="92">
        <v>8</v>
      </c>
      <c r="I222" s="92">
        <v>0</v>
      </c>
      <c r="J222" s="92">
        <v>0</v>
      </c>
      <c r="K222" s="92">
        <v>0</v>
      </c>
      <c r="L222" s="92">
        <v>0</v>
      </c>
      <c r="M222" s="97">
        <v>0</v>
      </c>
    </row>
    <row r="223" spans="1:13" ht="24.75" customHeight="1">
      <c r="A223" s="145"/>
      <c r="B223" s="107" t="s">
        <v>91</v>
      </c>
      <c r="C223" s="96" t="s">
        <v>228</v>
      </c>
      <c r="D223" s="96" t="s">
        <v>89</v>
      </c>
      <c r="E223" s="92">
        <f t="shared" si="36"/>
        <v>24</v>
      </c>
      <c r="F223" s="92">
        <f t="shared" si="38"/>
        <v>0</v>
      </c>
      <c r="G223" s="92">
        <f t="shared" si="38"/>
        <v>24</v>
      </c>
      <c r="H223" s="92">
        <v>0</v>
      </c>
      <c r="I223" s="92">
        <v>24</v>
      </c>
      <c r="J223" s="92">
        <v>0</v>
      </c>
      <c r="K223" s="92">
        <v>0</v>
      </c>
      <c r="L223" s="92">
        <v>0</v>
      </c>
      <c r="M223" s="97">
        <v>0</v>
      </c>
    </row>
    <row r="224" spans="1:13">
      <c r="A224" s="145"/>
      <c r="B224" s="173" t="s">
        <v>407</v>
      </c>
      <c r="C224" s="96" t="s">
        <v>141</v>
      </c>
      <c r="D224" s="96" t="s">
        <v>140</v>
      </c>
      <c r="E224" s="92">
        <f t="shared" si="36"/>
        <v>25</v>
      </c>
      <c r="F224" s="92">
        <v>25</v>
      </c>
      <c r="G224" s="92">
        <f t="shared" ref="G224:G230" si="39">I224+K224+M224</f>
        <v>0</v>
      </c>
      <c r="H224" s="92">
        <v>25</v>
      </c>
      <c r="I224" s="92">
        <v>0</v>
      </c>
      <c r="J224" s="92">
        <v>0</v>
      </c>
      <c r="K224" s="92">
        <v>0</v>
      </c>
      <c r="L224" s="92">
        <v>0</v>
      </c>
      <c r="M224" s="97">
        <v>0</v>
      </c>
    </row>
    <row r="225" spans="1:13">
      <c r="A225" s="145"/>
      <c r="B225" s="173"/>
      <c r="C225" s="96" t="s">
        <v>421</v>
      </c>
      <c r="D225" s="96" t="s">
        <v>420</v>
      </c>
      <c r="E225" s="92">
        <f t="shared" si="36"/>
        <v>5</v>
      </c>
      <c r="F225" s="92">
        <v>5</v>
      </c>
      <c r="G225" s="92">
        <f t="shared" si="39"/>
        <v>0</v>
      </c>
      <c r="H225" s="92">
        <v>5</v>
      </c>
      <c r="I225" s="92">
        <v>0</v>
      </c>
      <c r="J225" s="92">
        <v>0</v>
      </c>
      <c r="K225" s="92">
        <v>0</v>
      </c>
      <c r="L225" s="92">
        <v>0</v>
      </c>
      <c r="M225" s="97">
        <v>0</v>
      </c>
    </row>
    <row r="226" spans="1:13">
      <c r="A226" s="145"/>
      <c r="B226" s="173"/>
      <c r="C226" s="96" t="s">
        <v>137</v>
      </c>
      <c r="D226" s="96" t="s">
        <v>136</v>
      </c>
      <c r="E226" s="92">
        <f t="shared" si="36"/>
        <v>18</v>
      </c>
      <c r="F226" s="92">
        <v>18</v>
      </c>
      <c r="G226" s="92">
        <f t="shared" si="39"/>
        <v>0</v>
      </c>
      <c r="H226" s="92">
        <v>18</v>
      </c>
      <c r="I226" s="92">
        <v>0</v>
      </c>
      <c r="J226" s="92">
        <v>0</v>
      </c>
      <c r="K226" s="92">
        <v>0</v>
      </c>
      <c r="L226" s="92">
        <v>0</v>
      </c>
      <c r="M226" s="97">
        <v>0</v>
      </c>
    </row>
    <row r="227" spans="1:13">
      <c r="A227" s="145"/>
      <c r="B227" s="173" t="s">
        <v>187</v>
      </c>
      <c r="C227" s="96" t="s">
        <v>179</v>
      </c>
      <c r="D227" s="96" t="s">
        <v>178</v>
      </c>
      <c r="E227" s="92">
        <f t="shared" si="36"/>
        <v>18</v>
      </c>
      <c r="F227" s="92">
        <f>H227+J227+L227</f>
        <v>18</v>
      </c>
      <c r="G227" s="92">
        <f t="shared" si="39"/>
        <v>0</v>
      </c>
      <c r="H227" s="92">
        <v>18</v>
      </c>
      <c r="I227" s="92">
        <v>0</v>
      </c>
      <c r="J227" s="92">
        <v>0</v>
      </c>
      <c r="K227" s="92">
        <v>0</v>
      </c>
      <c r="L227" s="92">
        <v>0</v>
      </c>
      <c r="M227" s="97">
        <v>0</v>
      </c>
    </row>
    <row r="228" spans="1:13">
      <c r="A228" s="145"/>
      <c r="B228" s="173"/>
      <c r="C228" s="96" t="s">
        <v>242</v>
      </c>
      <c r="D228" s="96" t="s">
        <v>241</v>
      </c>
      <c r="E228" s="92">
        <f t="shared" si="36"/>
        <v>1</v>
      </c>
      <c r="F228" s="92">
        <f>H228+J228+L228</f>
        <v>0</v>
      </c>
      <c r="G228" s="92">
        <f t="shared" si="39"/>
        <v>1</v>
      </c>
      <c r="H228" s="92">
        <v>0</v>
      </c>
      <c r="I228" s="92">
        <v>1</v>
      </c>
      <c r="J228" s="92">
        <v>0</v>
      </c>
      <c r="K228" s="92">
        <v>0</v>
      </c>
      <c r="L228" s="92">
        <v>0</v>
      </c>
      <c r="M228" s="97">
        <v>0</v>
      </c>
    </row>
    <row r="229" spans="1:13">
      <c r="A229" s="145"/>
      <c r="B229" s="173" t="s">
        <v>117</v>
      </c>
      <c r="C229" s="96" t="s">
        <v>179</v>
      </c>
      <c r="D229" s="96" t="s">
        <v>188</v>
      </c>
      <c r="E229" s="92">
        <f t="shared" si="36"/>
        <v>18</v>
      </c>
      <c r="F229" s="92">
        <f>H229+J229+L229</f>
        <v>17</v>
      </c>
      <c r="G229" s="92">
        <f t="shared" si="39"/>
        <v>1</v>
      </c>
      <c r="H229" s="92">
        <v>17</v>
      </c>
      <c r="I229" s="92">
        <v>1</v>
      </c>
      <c r="J229" s="92">
        <v>0</v>
      </c>
      <c r="K229" s="92">
        <v>0</v>
      </c>
      <c r="L229" s="92">
        <v>0</v>
      </c>
      <c r="M229" s="97">
        <v>0</v>
      </c>
    </row>
    <row r="230" spans="1:13" ht="25.5">
      <c r="A230" s="145"/>
      <c r="B230" s="107" t="s">
        <v>419</v>
      </c>
      <c r="C230" s="96" t="s">
        <v>197</v>
      </c>
      <c r="D230" s="96" t="s">
        <v>181</v>
      </c>
      <c r="E230" s="92">
        <f t="shared" si="36"/>
        <v>6</v>
      </c>
      <c r="F230" s="92">
        <f>H230+J230+L230</f>
        <v>5</v>
      </c>
      <c r="G230" s="92">
        <f t="shared" si="39"/>
        <v>1</v>
      </c>
      <c r="H230" s="92">
        <v>5</v>
      </c>
      <c r="I230" s="92">
        <v>1</v>
      </c>
      <c r="J230" s="92">
        <v>0</v>
      </c>
      <c r="K230" s="92">
        <v>0</v>
      </c>
      <c r="L230" s="92">
        <v>0</v>
      </c>
      <c r="M230" s="97">
        <v>0</v>
      </c>
    </row>
    <row r="231" spans="1:13">
      <c r="A231" s="98"/>
      <c r="B231" s="164" t="s">
        <v>1</v>
      </c>
      <c r="C231" s="164"/>
      <c r="D231" s="164"/>
      <c r="E231" s="110">
        <f t="shared" ref="E231:M231" si="40">SUM(E216:E230)</f>
        <v>226</v>
      </c>
      <c r="F231" s="110">
        <f t="shared" si="40"/>
        <v>178</v>
      </c>
      <c r="G231" s="110">
        <f t="shared" si="40"/>
        <v>48</v>
      </c>
      <c r="H231" s="110">
        <f t="shared" si="40"/>
        <v>178</v>
      </c>
      <c r="I231" s="110">
        <f t="shared" si="40"/>
        <v>48</v>
      </c>
      <c r="J231" s="56">
        <f t="shared" si="40"/>
        <v>0</v>
      </c>
      <c r="K231" s="56">
        <f t="shared" si="40"/>
        <v>0</v>
      </c>
      <c r="L231" s="56">
        <f t="shared" si="40"/>
        <v>0</v>
      </c>
      <c r="M231" s="57">
        <f t="shared" si="40"/>
        <v>0</v>
      </c>
    </row>
    <row r="232" spans="1:13" ht="9" customHeight="1">
      <c r="A232" s="133"/>
      <c r="B232" s="134"/>
      <c r="C232" s="134"/>
      <c r="D232" s="134"/>
      <c r="E232" s="134"/>
      <c r="F232" s="134"/>
      <c r="G232" s="134"/>
      <c r="H232" s="134"/>
      <c r="I232" s="134"/>
      <c r="J232" s="134"/>
      <c r="K232" s="134"/>
      <c r="L232" s="134"/>
      <c r="M232" s="135"/>
    </row>
    <row r="233" spans="1:13">
      <c r="A233" s="145" t="s">
        <v>418</v>
      </c>
      <c r="B233" s="136" t="s">
        <v>142</v>
      </c>
      <c r="C233" s="96" t="s">
        <v>141</v>
      </c>
      <c r="D233" s="96" t="s">
        <v>140</v>
      </c>
      <c r="E233" s="92">
        <f t="shared" ref="E233:E246" si="41">F233+G233</f>
        <v>33</v>
      </c>
      <c r="F233" s="92">
        <f t="shared" ref="F233:F246" si="42">H233+J233+L233</f>
        <v>33</v>
      </c>
      <c r="G233" s="92">
        <f t="shared" ref="G233:G246" si="43">I233+K233+M233</f>
        <v>0</v>
      </c>
      <c r="H233" s="58">
        <v>33</v>
      </c>
      <c r="I233" s="110">
        <v>0</v>
      </c>
      <c r="J233" s="110">
        <v>0</v>
      </c>
      <c r="K233" s="110">
        <v>0</v>
      </c>
      <c r="L233" s="110">
        <v>0</v>
      </c>
      <c r="M233" s="111">
        <v>0</v>
      </c>
    </row>
    <row r="234" spans="1:13" ht="25.5">
      <c r="A234" s="145"/>
      <c r="B234" s="136"/>
      <c r="C234" s="96" t="s">
        <v>174</v>
      </c>
      <c r="D234" s="96" t="s">
        <v>173</v>
      </c>
      <c r="E234" s="92">
        <f t="shared" si="41"/>
        <v>5</v>
      </c>
      <c r="F234" s="92">
        <f t="shared" si="42"/>
        <v>5</v>
      </c>
      <c r="G234" s="92">
        <f t="shared" si="43"/>
        <v>0</v>
      </c>
      <c r="H234" s="92">
        <v>0</v>
      </c>
      <c r="I234" s="92">
        <v>0</v>
      </c>
      <c r="J234" s="92">
        <v>5</v>
      </c>
      <c r="K234" s="92">
        <v>0</v>
      </c>
      <c r="L234" s="92">
        <v>0</v>
      </c>
      <c r="M234" s="97">
        <v>0</v>
      </c>
    </row>
    <row r="235" spans="1:13" ht="25.5">
      <c r="A235" s="145"/>
      <c r="B235" s="136"/>
      <c r="C235" s="96" t="s">
        <v>307</v>
      </c>
      <c r="D235" s="96" t="s">
        <v>224</v>
      </c>
      <c r="E235" s="92">
        <f t="shared" si="41"/>
        <v>2</v>
      </c>
      <c r="F235" s="92">
        <f t="shared" si="42"/>
        <v>2</v>
      </c>
      <c r="G235" s="92">
        <f t="shared" si="43"/>
        <v>0</v>
      </c>
      <c r="H235" s="92">
        <v>2</v>
      </c>
      <c r="I235" s="92">
        <v>0</v>
      </c>
      <c r="J235" s="92">
        <v>0</v>
      </c>
      <c r="K235" s="92">
        <v>0</v>
      </c>
      <c r="L235" s="92">
        <v>0</v>
      </c>
      <c r="M235" s="97">
        <v>0</v>
      </c>
    </row>
    <row r="236" spans="1:13">
      <c r="A236" s="145"/>
      <c r="B236" s="136" t="s">
        <v>186</v>
      </c>
      <c r="C236" s="136" t="s">
        <v>152</v>
      </c>
      <c r="D236" s="96" t="s">
        <v>151</v>
      </c>
      <c r="E236" s="92">
        <f t="shared" si="41"/>
        <v>6</v>
      </c>
      <c r="F236" s="92">
        <f t="shared" si="42"/>
        <v>6</v>
      </c>
      <c r="G236" s="92">
        <f t="shared" si="43"/>
        <v>0</v>
      </c>
      <c r="H236" s="92">
        <v>6</v>
      </c>
      <c r="I236" s="92">
        <v>0</v>
      </c>
      <c r="J236" s="92">
        <v>0</v>
      </c>
      <c r="K236" s="92">
        <v>0</v>
      </c>
      <c r="L236" s="92">
        <v>0</v>
      </c>
      <c r="M236" s="97">
        <v>0</v>
      </c>
    </row>
    <row r="237" spans="1:13">
      <c r="A237" s="145"/>
      <c r="B237" s="136"/>
      <c r="C237" s="136"/>
      <c r="D237" s="96" t="s">
        <v>154</v>
      </c>
      <c r="E237" s="92">
        <f t="shared" si="41"/>
        <v>15</v>
      </c>
      <c r="F237" s="92">
        <f t="shared" si="42"/>
        <v>15</v>
      </c>
      <c r="G237" s="92">
        <f t="shared" si="43"/>
        <v>0</v>
      </c>
      <c r="H237" s="92">
        <v>15</v>
      </c>
      <c r="I237" s="92">
        <v>0</v>
      </c>
      <c r="J237" s="92">
        <v>0</v>
      </c>
      <c r="K237" s="92">
        <v>0</v>
      </c>
      <c r="L237" s="92">
        <v>0</v>
      </c>
      <c r="M237" s="97">
        <v>0</v>
      </c>
    </row>
    <row r="238" spans="1:13">
      <c r="A238" s="145"/>
      <c r="B238" s="136"/>
      <c r="C238" s="136"/>
      <c r="D238" s="96" t="s">
        <v>155</v>
      </c>
      <c r="E238" s="92">
        <f t="shared" si="41"/>
        <v>14</v>
      </c>
      <c r="F238" s="92">
        <f t="shared" si="42"/>
        <v>14</v>
      </c>
      <c r="G238" s="92">
        <f t="shared" si="43"/>
        <v>0</v>
      </c>
      <c r="H238" s="92">
        <v>14</v>
      </c>
      <c r="I238" s="92">
        <v>0</v>
      </c>
      <c r="J238" s="92">
        <v>0</v>
      </c>
      <c r="K238" s="92">
        <v>0</v>
      </c>
      <c r="L238" s="92">
        <v>0</v>
      </c>
      <c r="M238" s="97">
        <v>0</v>
      </c>
    </row>
    <row r="239" spans="1:13" ht="25.5">
      <c r="A239" s="145"/>
      <c r="B239" s="136"/>
      <c r="C239" s="96" t="s">
        <v>307</v>
      </c>
      <c r="D239" s="96" t="s">
        <v>224</v>
      </c>
      <c r="E239" s="92">
        <f t="shared" si="41"/>
        <v>1</v>
      </c>
      <c r="F239" s="92">
        <f t="shared" si="42"/>
        <v>1</v>
      </c>
      <c r="G239" s="92">
        <f t="shared" si="43"/>
        <v>0</v>
      </c>
      <c r="H239" s="92">
        <v>1</v>
      </c>
      <c r="I239" s="92">
        <v>0</v>
      </c>
      <c r="J239" s="92">
        <v>0</v>
      </c>
      <c r="K239" s="92">
        <v>0</v>
      </c>
      <c r="L239" s="92">
        <v>0</v>
      </c>
      <c r="M239" s="97">
        <v>0</v>
      </c>
    </row>
    <row r="240" spans="1:13">
      <c r="A240" s="145"/>
      <c r="B240" s="136" t="s">
        <v>135</v>
      </c>
      <c r="C240" s="96" t="s">
        <v>134</v>
      </c>
      <c r="D240" s="96" t="s">
        <v>133</v>
      </c>
      <c r="E240" s="92">
        <f t="shared" si="41"/>
        <v>19</v>
      </c>
      <c r="F240" s="92">
        <f t="shared" si="42"/>
        <v>19</v>
      </c>
      <c r="G240" s="92">
        <f t="shared" si="43"/>
        <v>0</v>
      </c>
      <c r="H240" s="92">
        <v>19</v>
      </c>
      <c r="I240" s="92">
        <v>0</v>
      </c>
      <c r="J240" s="92">
        <v>0</v>
      </c>
      <c r="K240" s="92">
        <v>0</v>
      </c>
      <c r="L240" s="92">
        <v>0</v>
      </c>
      <c r="M240" s="97">
        <v>0</v>
      </c>
    </row>
    <row r="241" spans="1:13" ht="25.5">
      <c r="A241" s="145"/>
      <c r="B241" s="136"/>
      <c r="C241" s="96" t="s">
        <v>307</v>
      </c>
      <c r="D241" s="96" t="s">
        <v>224</v>
      </c>
      <c r="E241" s="92">
        <f t="shared" si="41"/>
        <v>1</v>
      </c>
      <c r="F241" s="92">
        <f t="shared" si="42"/>
        <v>1</v>
      </c>
      <c r="G241" s="92">
        <f t="shared" si="43"/>
        <v>0</v>
      </c>
      <c r="H241" s="92">
        <v>1</v>
      </c>
      <c r="I241" s="92">
        <v>0</v>
      </c>
      <c r="J241" s="92">
        <v>0</v>
      </c>
      <c r="K241" s="92">
        <v>0</v>
      </c>
      <c r="L241" s="92">
        <v>0</v>
      </c>
      <c r="M241" s="97">
        <v>0</v>
      </c>
    </row>
    <row r="242" spans="1:13" ht="25.5" customHeight="1">
      <c r="A242" s="145"/>
      <c r="B242" s="96" t="s">
        <v>229</v>
      </c>
      <c r="C242" s="96" t="s">
        <v>228</v>
      </c>
      <c r="D242" s="96" t="s">
        <v>184</v>
      </c>
      <c r="E242" s="92">
        <f t="shared" si="41"/>
        <v>15</v>
      </c>
      <c r="F242" s="92">
        <f t="shared" si="42"/>
        <v>0</v>
      </c>
      <c r="G242" s="92">
        <f t="shared" si="43"/>
        <v>15</v>
      </c>
      <c r="H242" s="92">
        <v>0</v>
      </c>
      <c r="I242" s="92">
        <v>15</v>
      </c>
      <c r="J242" s="92">
        <v>0</v>
      </c>
      <c r="K242" s="92">
        <v>0</v>
      </c>
      <c r="L242" s="92">
        <v>0</v>
      </c>
      <c r="M242" s="97">
        <v>0</v>
      </c>
    </row>
    <row r="243" spans="1:13">
      <c r="A243" s="145"/>
      <c r="B243" s="136" t="s">
        <v>218</v>
      </c>
      <c r="C243" s="96" t="s">
        <v>217</v>
      </c>
      <c r="D243" s="104" t="s">
        <v>189</v>
      </c>
      <c r="E243" s="45">
        <f t="shared" si="41"/>
        <v>28</v>
      </c>
      <c r="F243" s="45">
        <f t="shared" si="42"/>
        <v>14</v>
      </c>
      <c r="G243" s="45">
        <f t="shared" si="43"/>
        <v>14</v>
      </c>
      <c r="H243" s="45">
        <v>12</v>
      </c>
      <c r="I243" s="45">
        <v>14</v>
      </c>
      <c r="J243" s="45">
        <v>2</v>
      </c>
      <c r="K243" s="92">
        <v>0</v>
      </c>
      <c r="L243" s="92">
        <v>0</v>
      </c>
      <c r="M243" s="97">
        <v>0</v>
      </c>
    </row>
    <row r="244" spans="1:13" ht="25.5">
      <c r="A244" s="145"/>
      <c r="B244" s="136"/>
      <c r="C244" s="96" t="s">
        <v>307</v>
      </c>
      <c r="D244" s="96" t="s">
        <v>224</v>
      </c>
      <c r="E244" s="92">
        <f t="shared" si="41"/>
        <v>1</v>
      </c>
      <c r="F244" s="92">
        <f t="shared" si="42"/>
        <v>1</v>
      </c>
      <c r="G244" s="92">
        <f t="shared" si="43"/>
        <v>0</v>
      </c>
      <c r="H244" s="92">
        <v>1</v>
      </c>
      <c r="I244" s="92">
        <v>0</v>
      </c>
      <c r="J244" s="92">
        <v>0</v>
      </c>
      <c r="K244" s="92">
        <v>0</v>
      </c>
      <c r="L244" s="92">
        <v>0</v>
      </c>
      <c r="M244" s="97">
        <v>0</v>
      </c>
    </row>
    <row r="245" spans="1:13">
      <c r="A245" s="145"/>
      <c r="B245" s="136" t="s">
        <v>16</v>
      </c>
      <c r="C245" s="96" t="s">
        <v>10</v>
      </c>
      <c r="D245" s="96" t="s">
        <v>12</v>
      </c>
      <c r="E245" s="92">
        <f t="shared" si="41"/>
        <v>15</v>
      </c>
      <c r="F245" s="92">
        <f t="shared" si="42"/>
        <v>15</v>
      </c>
      <c r="G245" s="92">
        <f t="shared" si="43"/>
        <v>0</v>
      </c>
      <c r="H245" s="92">
        <v>0</v>
      </c>
      <c r="I245" s="92">
        <v>0</v>
      </c>
      <c r="J245" s="92">
        <v>15</v>
      </c>
      <c r="K245" s="92">
        <v>0</v>
      </c>
      <c r="L245" s="92">
        <v>0</v>
      </c>
      <c r="M245" s="97">
        <v>0</v>
      </c>
    </row>
    <row r="246" spans="1:13">
      <c r="A246" s="145"/>
      <c r="B246" s="136"/>
      <c r="C246" s="96" t="s">
        <v>355</v>
      </c>
      <c r="D246" s="96" t="s">
        <v>13</v>
      </c>
      <c r="E246" s="92">
        <f t="shared" si="41"/>
        <v>8</v>
      </c>
      <c r="F246" s="92">
        <f t="shared" si="42"/>
        <v>8</v>
      </c>
      <c r="G246" s="92">
        <f t="shared" si="43"/>
        <v>0</v>
      </c>
      <c r="H246" s="92">
        <v>0</v>
      </c>
      <c r="I246" s="92">
        <v>0</v>
      </c>
      <c r="J246" s="92">
        <v>8</v>
      </c>
      <c r="K246" s="92">
        <v>0</v>
      </c>
      <c r="L246" s="92">
        <v>0</v>
      </c>
      <c r="M246" s="97">
        <v>0</v>
      </c>
    </row>
    <row r="247" spans="1:13">
      <c r="A247" s="145"/>
      <c r="B247" s="160" t="s">
        <v>1</v>
      </c>
      <c r="C247" s="160"/>
      <c r="D247" s="160"/>
      <c r="E247" s="12">
        <f t="shared" ref="E247:M247" si="44">SUM(E233:E246)</f>
        <v>163</v>
      </c>
      <c r="F247" s="12">
        <f t="shared" si="44"/>
        <v>134</v>
      </c>
      <c r="G247" s="12">
        <f t="shared" si="44"/>
        <v>29</v>
      </c>
      <c r="H247" s="12">
        <f t="shared" si="44"/>
        <v>104</v>
      </c>
      <c r="I247" s="12">
        <f t="shared" si="44"/>
        <v>29</v>
      </c>
      <c r="J247" s="12">
        <f t="shared" si="44"/>
        <v>30</v>
      </c>
      <c r="K247" s="12">
        <f t="shared" si="44"/>
        <v>0</v>
      </c>
      <c r="L247" s="12">
        <f t="shared" si="44"/>
        <v>0</v>
      </c>
      <c r="M247" s="11">
        <f t="shared" si="44"/>
        <v>0</v>
      </c>
    </row>
    <row r="248" spans="1:13">
      <c r="A248" s="133"/>
      <c r="B248" s="134"/>
      <c r="C248" s="134"/>
      <c r="D248" s="134"/>
      <c r="E248" s="134"/>
      <c r="F248" s="134"/>
      <c r="G248" s="134"/>
      <c r="H248" s="134"/>
      <c r="I248" s="134"/>
      <c r="J248" s="134"/>
      <c r="K248" s="134"/>
      <c r="L248" s="134"/>
      <c r="M248" s="135"/>
    </row>
    <row r="249" spans="1:13">
      <c r="A249" s="145" t="s">
        <v>417</v>
      </c>
      <c r="B249" s="136" t="s">
        <v>187</v>
      </c>
      <c r="C249" s="96" t="s">
        <v>179</v>
      </c>
      <c r="D249" s="96" t="s">
        <v>178</v>
      </c>
      <c r="E249" s="92">
        <f t="shared" ref="E249:E259" si="45">F249+G249</f>
        <v>16</v>
      </c>
      <c r="F249" s="92">
        <f>H249+J249+L249</f>
        <v>15</v>
      </c>
      <c r="G249" s="92">
        <f>I249+K249+M249</f>
        <v>1</v>
      </c>
      <c r="H249" s="92">
        <v>13</v>
      </c>
      <c r="I249" s="92">
        <v>1</v>
      </c>
      <c r="J249" s="92">
        <v>0</v>
      </c>
      <c r="K249" s="92">
        <v>0</v>
      </c>
      <c r="L249" s="92">
        <v>2</v>
      </c>
      <c r="M249" s="97">
        <v>0</v>
      </c>
    </row>
    <row r="250" spans="1:13" ht="25.5">
      <c r="A250" s="145"/>
      <c r="B250" s="136"/>
      <c r="C250" s="96" t="s">
        <v>401</v>
      </c>
      <c r="D250" s="96" t="s">
        <v>368</v>
      </c>
      <c r="E250" s="92">
        <f t="shared" si="45"/>
        <v>1</v>
      </c>
      <c r="F250" s="92">
        <f t="shared" ref="F250:F259" si="46">H250+J250+L250</f>
        <v>1</v>
      </c>
      <c r="G250" s="92"/>
      <c r="H250" s="92">
        <v>1</v>
      </c>
      <c r="I250" s="92">
        <v>0</v>
      </c>
      <c r="J250" s="92">
        <v>0</v>
      </c>
      <c r="K250" s="92">
        <v>0</v>
      </c>
      <c r="L250" s="92">
        <v>0</v>
      </c>
      <c r="M250" s="97">
        <v>0</v>
      </c>
    </row>
    <row r="251" spans="1:13" ht="25.5">
      <c r="A251" s="145"/>
      <c r="B251" s="136" t="s">
        <v>187</v>
      </c>
      <c r="C251" s="96" t="s">
        <v>177</v>
      </c>
      <c r="D251" s="96" t="s">
        <v>176</v>
      </c>
      <c r="E251" s="92">
        <f t="shared" si="45"/>
        <v>17</v>
      </c>
      <c r="F251" s="92">
        <f t="shared" si="46"/>
        <v>17</v>
      </c>
      <c r="G251" s="92">
        <f t="shared" ref="G251:G259" si="47">I251+K251+M251</f>
        <v>0</v>
      </c>
      <c r="H251" s="92">
        <v>16</v>
      </c>
      <c r="I251" s="92"/>
      <c r="J251" s="92">
        <v>0</v>
      </c>
      <c r="K251" s="92">
        <v>0</v>
      </c>
      <c r="L251" s="92">
        <v>1</v>
      </c>
      <c r="M251" s="97">
        <v>0</v>
      </c>
    </row>
    <row r="252" spans="1:13">
      <c r="A252" s="145"/>
      <c r="B252" s="96" t="s">
        <v>142</v>
      </c>
      <c r="C252" s="96" t="s">
        <v>141</v>
      </c>
      <c r="D252" s="96" t="s">
        <v>140</v>
      </c>
      <c r="E252" s="92">
        <f t="shared" si="45"/>
        <v>25</v>
      </c>
      <c r="F252" s="92">
        <f t="shared" si="46"/>
        <v>25</v>
      </c>
      <c r="G252" s="92">
        <f t="shared" si="47"/>
        <v>0</v>
      </c>
      <c r="H252" s="92">
        <v>24</v>
      </c>
      <c r="I252" s="92">
        <v>0</v>
      </c>
      <c r="J252" s="92">
        <v>0</v>
      </c>
      <c r="K252" s="92">
        <v>0</v>
      </c>
      <c r="L252" s="92">
        <v>1</v>
      </c>
      <c r="M252" s="97">
        <v>0</v>
      </c>
    </row>
    <row r="253" spans="1:13">
      <c r="A253" s="145"/>
      <c r="B253" s="96" t="s">
        <v>135</v>
      </c>
      <c r="C253" s="96" t="s">
        <v>134</v>
      </c>
      <c r="D253" s="96" t="s">
        <v>133</v>
      </c>
      <c r="E253" s="92">
        <f t="shared" si="45"/>
        <v>15</v>
      </c>
      <c r="F253" s="92">
        <f t="shared" si="46"/>
        <v>15</v>
      </c>
      <c r="G253" s="92">
        <f t="shared" si="47"/>
        <v>0</v>
      </c>
      <c r="H253" s="92">
        <v>14</v>
      </c>
      <c r="I253" s="92">
        <v>0</v>
      </c>
      <c r="J253" s="92">
        <v>0</v>
      </c>
      <c r="K253" s="92">
        <v>0</v>
      </c>
      <c r="L253" s="92">
        <v>1</v>
      </c>
      <c r="M253" s="97">
        <v>0</v>
      </c>
    </row>
    <row r="254" spans="1:13">
      <c r="A254" s="145"/>
      <c r="B254" s="126" t="s">
        <v>416</v>
      </c>
      <c r="C254" s="136" t="s">
        <v>152</v>
      </c>
      <c r="D254" s="96" t="s">
        <v>151</v>
      </c>
      <c r="E254" s="92">
        <f t="shared" si="45"/>
        <v>10</v>
      </c>
      <c r="F254" s="92">
        <f t="shared" si="46"/>
        <v>10</v>
      </c>
      <c r="G254" s="92">
        <f t="shared" si="47"/>
        <v>0</v>
      </c>
      <c r="H254" s="92">
        <v>9</v>
      </c>
      <c r="I254" s="92">
        <v>0</v>
      </c>
      <c r="J254" s="92">
        <v>0</v>
      </c>
      <c r="K254" s="92">
        <v>0</v>
      </c>
      <c r="L254" s="92">
        <v>1</v>
      </c>
      <c r="M254" s="97">
        <v>0</v>
      </c>
    </row>
    <row r="255" spans="1:13">
      <c r="A255" s="145"/>
      <c r="B255" s="147"/>
      <c r="C255" s="136" t="s">
        <v>152</v>
      </c>
      <c r="D255" s="96" t="s">
        <v>155</v>
      </c>
      <c r="E255" s="92">
        <f t="shared" si="45"/>
        <v>5</v>
      </c>
      <c r="F255" s="92">
        <f t="shared" si="46"/>
        <v>5</v>
      </c>
      <c r="G255" s="92">
        <f t="shared" si="47"/>
        <v>0</v>
      </c>
      <c r="H255" s="92">
        <v>4</v>
      </c>
      <c r="I255" s="92">
        <v>0</v>
      </c>
      <c r="J255" s="92">
        <v>0</v>
      </c>
      <c r="K255" s="92">
        <v>0</v>
      </c>
      <c r="L255" s="92">
        <v>1</v>
      </c>
      <c r="M255" s="97">
        <v>0</v>
      </c>
    </row>
    <row r="256" spans="1:13">
      <c r="A256" s="145"/>
      <c r="B256" s="127"/>
      <c r="C256" s="136" t="s">
        <v>152</v>
      </c>
      <c r="D256" s="96" t="s">
        <v>154</v>
      </c>
      <c r="E256" s="92">
        <f t="shared" si="45"/>
        <v>6</v>
      </c>
      <c r="F256" s="92">
        <f t="shared" si="46"/>
        <v>6</v>
      </c>
      <c r="G256" s="92">
        <f t="shared" si="47"/>
        <v>0</v>
      </c>
      <c r="H256" s="92">
        <v>5</v>
      </c>
      <c r="I256" s="92">
        <v>0</v>
      </c>
      <c r="J256" s="92">
        <v>0</v>
      </c>
      <c r="K256" s="92">
        <v>0</v>
      </c>
      <c r="L256" s="92">
        <v>1</v>
      </c>
      <c r="M256" s="97">
        <v>0</v>
      </c>
    </row>
    <row r="257" spans="1:13" ht="16.5" customHeight="1">
      <c r="A257" s="145"/>
      <c r="B257" s="96" t="s">
        <v>229</v>
      </c>
      <c r="C257" s="96" t="s">
        <v>228</v>
      </c>
      <c r="D257" s="96" t="s">
        <v>184</v>
      </c>
      <c r="E257" s="92">
        <f t="shared" si="45"/>
        <v>10</v>
      </c>
      <c r="F257" s="92">
        <f t="shared" si="46"/>
        <v>0</v>
      </c>
      <c r="G257" s="92">
        <f t="shared" si="47"/>
        <v>10</v>
      </c>
      <c r="H257" s="92">
        <v>0</v>
      </c>
      <c r="I257" s="92">
        <v>9</v>
      </c>
      <c r="J257" s="92">
        <v>0</v>
      </c>
      <c r="K257" s="92">
        <v>0</v>
      </c>
      <c r="L257" s="92">
        <v>0</v>
      </c>
      <c r="M257" s="97">
        <v>1</v>
      </c>
    </row>
    <row r="258" spans="1:13">
      <c r="A258" s="145"/>
      <c r="B258" s="96" t="s">
        <v>415</v>
      </c>
      <c r="C258" s="96" t="s">
        <v>217</v>
      </c>
      <c r="D258" s="96" t="s">
        <v>189</v>
      </c>
      <c r="E258" s="92">
        <f t="shared" si="45"/>
        <v>17</v>
      </c>
      <c r="F258" s="92">
        <f t="shared" si="46"/>
        <v>5</v>
      </c>
      <c r="G258" s="92">
        <f t="shared" si="47"/>
        <v>12</v>
      </c>
      <c r="H258" s="92">
        <v>5</v>
      </c>
      <c r="I258" s="92">
        <v>12</v>
      </c>
      <c r="J258" s="92">
        <v>0</v>
      </c>
      <c r="K258" s="92">
        <v>0</v>
      </c>
      <c r="L258" s="92">
        <v>0</v>
      </c>
      <c r="M258" s="97">
        <v>0</v>
      </c>
    </row>
    <row r="259" spans="1:13" ht="25.5">
      <c r="A259" s="145"/>
      <c r="B259" s="96" t="s">
        <v>414</v>
      </c>
      <c r="C259" s="96" t="s">
        <v>307</v>
      </c>
      <c r="D259" s="96" t="s">
        <v>58</v>
      </c>
      <c r="E259" s="92">
        <f t="shared" si="45"/>
        <v>4</v>
      </c>
      <c r="F259" s="92">
        <f t="shared" si="46"/>
        <v>4</v>
      </c>
      <c r="G259" s="92">
        <f t="shared" si="47"/>
        <v>0</v>
      </c>
      <c r="H259" s="92">
        <v>0</v>
      </c>
      <c r="I259" s="92">
        <v>0</v>
      </c>
      <c r="J259" s="92">
        <v>0</v>
      </c>
      <c r="K259" s="92">
        <v>0</v>
      </c>
      <c r="L259" s="92">
        <v>4</v>
      </c>
      <c r="M259" s="97">
        <v>0</v>
      </c>
    </row>
    <row r="260" spans="1:13">
      <c r="A260" s="145"/>
      <c r="B260" s="160" t="s">
        <v>1</v>
      </c>
      <c r="C260" s="160"/>
      <c r="D260" s="160"/>
      <c r="E260" s="12">
        <f t="shared" ref="E260:M260" si="48">SUM(E249:E259)</f>
        <v>126</v>
      </c>
      <c r="F260" s="12">
        <f t="shared" si="48"/>
        <v>103</v>
      </c>
      <c r="G260" s="12">
        <f t="shared" si="48"/>
        <v>23</v>
      </c>
      <c r="H260" s="12">
        <f t="shared" si="48"/>
        <v>91</v>
      </c>
      <c r="I260" s="12">
        <f t="shared" si="48"/>
        <v>22</v>
      </c>
      <c r="J260" s="12">
        <f t="shared" si="48"/>
        <v>0</v>
      </c>
      <c r="K260" s="12">
        <f t="shared" si="48"/>
        <v>0</v>
      </c>
      <c r="L260" s="12">
        <f t="shared" si="48"/>
        <v>12</v>
      </c>
      <c r="M260" s="11">
        <f t="shared" si="48"/>
        <v>1</v>
      </c>
    </row>
    <row r="261" spans="1:13" ht="9" customHeight="1">
      <c r="A261" s="133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  <c r="L261" s="134"/>
      <c r="M261" s="135"/>
    </row>
    <row r="262" spans="1:13">
      <c r="A262" s="145" t="s">
        <v>413</v>
      </c>
      <c r="B262" s="156" t="s">
        <v>142</v>
      </c>
      <c r="C262" s="96" t="s">
        <v>122</v>
      </c>
      <c r="D262" s="96" t="s">
        <v>121</v>
      </c>
      <c r="E262" s="92">
        <f t="shared" ref="E262" si="49">F262+G262</f>
        <v>38</v>
      </c>
      <c r="F262" s="92">
        <f t="shared" ref="F262" si="50">H262+J262+L262</f>
        <v>38</v>
      </c>
      <c r="G262" s="92">
        <f t="shared" ref="G262" si="51">I262+K262+M262</f>
        <v>0</v>
      </c>
      <c r="H262" s="58">
        <v>38</v>
      </c>
      <c r="I262" s="58">
        <v>0</v>
      </c>
      <c r="J262" s="58">
        <v>0</v>
      </c>
      <c r="K262" s="58">
        <v>0</v>
      </c>
      <c r="L262" s="58">
        <v>0</v>
      </c>
      <c r="M262" s="59">
        <v>0</v>
      </c>
    </row>
    <row r="263" spans="1:13">
      <c r="A263" s="145"/>
      <c r="B263" s="156"/>
      <c r="C263" s="104" t="s">
        <v>132</v>
      </c>
      <c r="D263" s="104" t="s">
        <v>131</v>
      </c>
      <c r="E263" s="92">
        <f t="shared" ref="E263" si="52">F263+G263</f>
        <v>10</v>
      </c>
      <c r="F263" s="92">
        <f t="shared" ref="F263" si="53">H263+J263+L263</f>
        <v>10</v>
      </c>
      <c r="G263" s="92">
        <f t="shared" ref="G263" si="54">I263+K263+M263</f>
        <v>0</v>
      </c>
      <c r="H263" s="58">
        <v>10</v>
      </c>
      <c r="I263" s="58"/>
      <c r="J263" s="58"/>
      <c r="K263" s="58"/>
      <c r="L263" s="58"/>
      <c r="M263" s="59"/>
    </row>
    <row r="264" spans="1:13">
      <c r="A264" s="145"/>
      <c r="B264" s="156"/>
      <c r="C264" s="96" t="s">
        <v>100</v>
      </c>
      <c r="D264" s="96" t="s">
        <v>102</v>
      </c>
      <c r="E264" s="92">
        <f t="shared" ref="E264:E273" si="55">F264+G264</f>
        <v>15</v>
      </c>
      <c r="F264" s="92">
        <f t="shared" ref="F264:F273" si="56">H264+J264+L264</f>
        <v>15</v>
      </c>
      <c r="G264" s="92">
        <f t="shared" ref="G264:G273" si="57">I264+K264+M264</f>
        <v>0</v>
      </c>
      <c r="H264" s="58">
        <v>15</v>
      </c>
      <c r="I264" s="58">
        <v>0</v>
      </c>
      <c r="J264" s="58">
        <v>0</v>
      </c>
      <c r="K264" s="58">
        <v>0</v>
      </c>
      <c r="L264" s="58">
        <v>0</v>
      </c>
      <c r="M264" s="59">
        <v>0</v>
      </c>
    </row>
    <row r="265" spans="1:13">
      <c r="A265" s="145"/>
      <c r="B265" s="168" t="s">
        <v>412</v>
      </c>
      <c r="C265" s="96" t="s">
        <v>115</v>
      </c>
      <c r="D265" s="96" t="s">
        <v>116</v>
      </c>
      <c r="E265" s="92">
        <f t="shared" si="55"/>
        <v>38</v>
      </c>
      <c r="F265" s="92">
        <f t="shared" si="56"/>
        <v>38</v>
      </c>
      <c r="G265" s="92">
        <f t="shared" si="57"/>
        <v>0</v>
      </c>
      <c r="H265" s="58">
        <v>38</v>
      </c>
      <c r="I265" s="58">
        <v>0</v>
      </c>
      <c r="J265" s="58">
        <v>0</v>
      </c>
      <c r="K265" s="58">
        <v>0</v>
      </c>
      <c r="L265" s="58">
        <v>0</v>
      </c>
      <c r="M265" s="59">
        <v>0</v>
      </c>
    </row>
    <row r="266" spans="1:13">
      <c r="A266" s="145"/>
      <c r="B266" s="169"/>
      <c r="C266" s="96" t="s">
        <v>242</v>
      </c>
      <c r="D266" s="96" t="s">
        <v>241</v>
      </c>
      <c r="E266" s="92">
        <f t="shared" si="55"/>
        <v>5</v>
      </c>
      <c r="F266" s="92">
        <f t="shared" si="56"/>
        <v>0</v>
      </c>
      <c r="G266" s="92">
        <f t="shared" si="57"/>
        <v>5</v>
      </c>
      <c r="H266" s="58">
        <v>0</v>
      </c>
      <c r="I266" s="58">
        <v>5</v>
      </c>
      <c r="J266" s="58">
        <v>0</v>
      </c>
      <c r="K266" s="58">
        <v>0</v>
      </c>
      <c r="L266" s="58">
        <v>0</v>
      </c>
      <c r="M266" s="59">
        <v>0</v>
      </c>
    </row>
    <row r="267" spans="1:13">
      <c r="A267" s="145"/>
      <c r="B267" s="169"/>
      <c r="C267" s="89" t="s">
        <v>32</v>
      </c>
      <c r="D267" s="89" t="s">
        <v>28</v>
      </c>
      <c r="E267" s="92">
        <f t="shared" ref="E267" si="58">F267+G267</f>
        <v>5</v>
      </c>
      <c r="F267" s="92">
        <f t="shared" ref="F267" si="59">H267+J267+L267</f>
        <v>5</v>
      </c>
      <c r="G267" s="92">
        <f t="shared" ref="G267" si="60">I267+K267+M267</f>
        <v>0</v>
      </c>
      <c r="H267" s="58">
        <v>5</v>
      </c>
      <c r="I267" s="58">
        <v>0</v>
      </c>
      <c r="J267" s="58">
        <v>0</v>
      </c>
      <c r="K267" s="58">
        <v>0</v>
      </c>
      <c r="L267" s="58">
        <v>0</v>
      </c>
      <c r="M267" s="59">
        <v>0</v>
      </c>
    </row>
    <row r="268" spans="1:13" ht="25.5">
      <c r="A268" s="145"/>
      <c r="B268" s="170"/>
      <c r="C268" s="96" t="s">
        <v>110</v>
      </c>
      <c r="D268" s="96" t="s">
        <v>109</v>
      </c>
      <c r="E268" s="92">
        <f t="shared" si="55"/>
        <v>20</v>
      </c>
      <c r="F268" s="92">
        <f t="shared" si="56"/>
        <v>19</v>
      </c>
      <c r="G268" s="92">
        <f t="shared" si="57"/>
        <v>1</v>
      </c>
      <c r="H268" s="58">
        <v>19</v>
      </c>
      <c r="I268" s="58">
        <v>1</v>
      </c>
      <c r="J268" s="58">
        <v>0</v>
      </c>
      <c r="K268" s="58">
        <v>0</v>
      </c>
      <c r="L268" s="58">
        <v>0</v>
      </c>
      <c r="M268" s="59">
        <v>0</v>
      </c>
    </row>
    <row r="269" spans="1:13" ht="25.5">
      <c r="A269" s="145"/>
      <c r="B269" s="99" t="s">
        <v>145</v>
      </c>
      <c r="C269" s="96" t="s">
        <v>80</v>
      </c>
      <c r="D269" s="96" t="s">
        <v>79</v>
      </c>
      <c r="E269" s="92">
        <f t="shared" si="55"/>
        <v>16</v>
      </c>
      <c r="F269" s="92">
        <f t="shared" si="56"/>
        <v>15</v>
      </c>
      <c r="G269" s="92">
        <f t="shared" si="57"/>
        <v>1</v>
      </c>
      <c r="H269" s="58">
        <v>15</v>
      </c>
      <c r="I269" s="58">
        <v>1</v>
      </c>
      <c r="J269" s="58">
        <v>0</v>
      </c>
      <c r="K269" s="58">
        <v>0</v>
      </c>
      <c r="L269" s="58">
        <v>0</v>
      </c>
      <c r="M269" s="59">
        <v>0</v>
      </c>
    </row>
    <row r="270" spans="1:13">
      <c r="A270" s="145"/>
      <c r="B270" s="156" t="s">
        <v>411</v>
      </c>
      <c r="C270" s="96" t="s">
        <v>96</v>
      </c>
      <c r="D270" s="96" t="s">
        <v>95</v>
      </c>
      <c r="E270" s="92">
        <f t="shared" si="55"/>
        <v>15</v>
      </c>
      <c r="F270" s="92">
        <f t="shared" si="56"/>
        <v>15</v>
      </c>
      <c r="G270" s="92">
        <f t="shared" si="57"/>
        <v>0</v>
      </c>
      <c r="H270" s="58">
        <v>15</v>
      </c>
      <c r="I270" s="58">
        <v>0</v>
      </c>
      <c r="J270" s="58">
        <v>0</v>
      </c>
      <c r="K270" s="58">
        <v>0</v>
      </c>
      <c r="L270" s="58">
        <v>0</v>
      </c>
      <c r="M270" s="59">
        <v>0</v>
      </c>
    </row>
    <row r="271" spans="1:13">
      <c r="A271" s="145"/>
      <c r="B271" s="156"/>
      <c r="C271" s="96" t="s">
        <v>410</v>
      </c>
      <c r="D271" s="96" t="s">
        <v>92</v>
      </c>
      <c r="E271" s="92">
        <f t="shared" si="55"/>
        <v>15</v>
      </c>
      <c r="F271" s="92">
        <f t="shared" si="56"/>
        <v>10</v>
      </c>
      <c r="G271" s="92">
        <f t="shared" si="57"/>
        <v>5</v>
      </c>
      <c r="H271" s="58">
        <v>10</v>
      </c>
      <c r="I271" s="58">
        <v>5</v>
      </c>
      <c r="J271" s="58">
        <v>0</v>
      </c>
      <c r="K271" s="58">
        <v>0</v>
      </c>
      <c r="L271" s="58">
        <v>0</v>
      </c>
      <c r="M271" s="59">
        <v>0</v>
      </c>
    </row>
    <row r="272" spans="1:13" ht="25.5">
      <c r="A272" s="145"/>
      <c r="B272" s="99" t="s">
        <v>229</v>
      </c>
      <c r="C272" s="96" t="s">
        <v>90</v>
      </c>
      <c r="D272" s="96" t="s">
        <v>89</v>
      </c>
      <c r="E272" s="92">
        <f t="shared" si="55"/>
        <v>20</v>
      </c>
      <c r="F272" s="92">
        <f t="shared" si="56"/>
        <v>0</v>
      </c>
      <c r="G272" s="92">
        <f t="shared" si="57"/>
        <v>20</v>
      </c>
      <c r="H272" s="58">
        <v>0</v>
      </c>
      <c r="I272" s="58">
        <v>20</v>
      </c>
      <c r="J272" s="58">
        <v>0</v>
      </c>
      <c r="K272" s="58">
        <v>0</v>
      </c>
      <c r="L272" s="58">
        <v>0</v>
      </c>
      <c r="M272" s="59">
        <v>0</v>
      </c>
    </row>
    <row r="273" spans="1:13" ht="25.5">
      <c r="A273" s="145"/>
      <c r="B273" s="99" t="s">
        <v>409</v>
      </c>
      <c r="C273" s="96" t="s">
        <v>182</v>
      </c>
      <c r="D273" s="96" t="s">
        <v>238</v>
      </c>
      <c r="E273" s="92">
        <f t="shared" si="55"/>
        <v>6</v>
      </c>
      <c r="F273" s="92">
        <f t="shared" si="56"/>
        <v>6</v>
      </c>
      <c r="G273" s="92">
        <f t="shared" si="57"/>
        <v>0</v>
      </c>
      <c r="H273" s="58">
        <v>6</v>
      </c>
      <c r="I273" s="58">
        <v>0</v>
      </c>
      <c r="J273" s="58">
        <v>0</v>
      </c>
      <c r="K273" s="58">
        <v>0</v>
      </c>
      <c r="L273" s="58">
        <v>0</v>
      </c>
      <c r="M273" s="59">
        <v>0</v>
      </c>
    </row>
    <row r="274" spans="1:13">
      <c r="A274" s="145"/>
      <c r="B274" s="160" t="s">
        <v>1</v>
      </c>
      <c r="C274" s="160"/>
      <c r="D274" s="160"/>
      <c r="E274" s="110">
        <f t="shared" ref="E274:M274" si="61">SUM(E262:E273)</f>
        <v>203</v>
      </c>
      <c r="F274" s="110">
        <f t="shared" si="61"/>
        <v>171</v>
      </c>
      <c r="G274" s="110">
        <f t="shared" si="61"/>
        <v>32</v>
      </c>
      <c r="H274" s="110">
        <f t="shared" si="61"/>
        <v>171</v>
      </c>
      <c r="I274" s="110">
        <f t="shared" si="61"/>
        <v>32</v>
      </c>
      <c r="J274" s="110">
        <f t="shared" si="61"/>
        <v>0</v>
      </c>
      <c r="K274" s="110">
        <f t="shared" si="61"/>
        <v>0</v>
      </c>
      <c r="L274" s="110">
        <f t="shared" si="61"/>
        <v>0</v>
      </c>
      <c r="M274" s="111">
        <f t="shared" si="61"/>
        <v>0</v>
      </c>
    </row>
    <row r="275" spans="1:13" ht="19.5" customHeight="1">
      <c r="A275" s="133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  <c r="L275" s="134"/>
      <c r="M275" s="135"/>
    </row>
    <row r="276" spans="1:13">
      <c r="A276" s="122" t="s">
        <v>408</v>
      </c>
      <c r="B276" s="136" t="s">
        <v>407</v>
      </c>
      <c r="C276" s="96" t="s">
        <v>141</v>
      </c>
      <c r="D276" s="96" t="s">
        <v>140</v>
      </c>
      <c r="E276" s="58">
        <f t="shared" ref="E276:E287" si="62">F276+G276</f>
        <v>42</v>
      </c>
      <c r="F276" s="58">
        <v>42</v>
      </c>
      <c r="G276" s="58">
        <f>I276+K276+M276</f>
        <v>0</v>
      </c>
      <c r="H276" s="92">
        <v>42</v>
      </c>
      <c r="I276" s="92">
        <v>0</v>
      </c>
      <c r="J276" s="92">
        <v>0</v>
      </c>
      <c r="K276" s="92">
        <v>0</v>
      </c>
      <c r="L276" s="92">
        <v>0</v>
      </c>
      <c r="M276" s="97">
        <v>0</v>
      </c>
    </row>
    <row r="277" spans="1:13">
      <c r="A277" s="123"/>
      <c r="B277" s="165"/>
      <c r="C277" s="96" t="s">
        <v>406</v>
      </c>
      <c r="D277" s="96" t="s">
        <v>405</v>
      </c>
      <c r="E277" s="58">
        <f t="shared" si="62"/>
        <v>8</v>
      </c>
      <c r="F277" s="58">
        <v>8</v>
      </c>
      <c r="G277" s="58">
        <v>0</v>
      </c>
      <c r="H277" s="92">
        <v>8</v>
      </c>
      <c r="I277" s="92">
        <v>0</v>
      </c>
      <c r="J277" s="92">
        <v>0</v>
      </c>
      <c r="K277" s="92">
        <v>0</v>
      </c>
      <c r="L277" s="92">
        <v>0</v>
      </c>
      <c r="M277" s="97">
        <v>0</v>
      </c>
    </row>
    <row r="278" spans="1:13" ht="25.5">
      <c r="A278" s="123"/>
      <c r="B278" s="165"/>
      <c r="C278" s="96" t="s">
        <v>404</v>
      </c>
      <c r="D278" s="96" t="s">
        <v>403</v>
      </c>
      <c r="E278" s="58">
        <f t="shared" si="62"/>
        <v>10</v>
      </c>
      <c r="F278" s="58">
        <v>10</v>
      </c>
      <c r="G278" s="58">
        <v>0</v>
      </c>
      <c r="H278" s="92">
        <v>10</v>
      </c>
      <c r="I278" s="92">
        <v>0</v>
      </c>
      <c r="J278" s="92">
        <v>0</v>
      </c>
      <c r="K278" s="92">
        <v>0</v>
      </c>
      <c r="L278" s="92">
        <v>0</v>
      </c>
      <c r="M278" s="97">
        <v>0</v>
      </c>
    </row>
    <row r="279" spans="1:13">
      <c r="A279" s="123"/>
      <c r="B279" s="96" t="s">
        <v>402</v>
      </c>
      <c r="C279" s="96" t="s">
        <v>134</v>
      </c>
      <c r="D279" s="96" t="s">
        <v>133</v>
      </c>
      <c r="E279" s="58">
        <f t="shared" si="62"/>
        <v>30</v>
      </c>
      <c r="F279" s="58">
        <f t="shared" ref="F279:F287" si="63">H279+J279+L279</f>
        <v>30</v>
      </c>
      <c r="G279" s="58">
        <f t="shared" ref="G279:G287" si="64">I279+K279+M279</f>
        <v>0</v>
      </c>
      <c r="H279" s="92">
        <v>30</v>
      </c>
      <c r="I279" s="92">
        <v>0</v>
      </c>
      <c r="J279" s="92">
        <v>0</v>
      </c>
      <c r="K279" s="92">
        <v>0</v>
      </c>
      <c r="L279" s="92">
        <v>0</v>
      </c>
      <c r="M279" s="97">
        <v>0</v>
      </c>
    </row>
    <row r="280" spans="1:13">
      <c r="A280" s="123"/>
      <c r="B280" s="136" t="s">
        <v>371</v>
      </c>
      <c r="C280" s="96" t="s">
        <v>179</v>
      </c>
      <c r="D280" s="96" t="s">
        <v>178</v>
      </c>
      <c r="E280" s="58">
        <f t="shared" si="62"/>
        <v>25</v>
      </c>
      <c r="F280" s="58">
        <f t="shared" si="63"/>
        <v>25</v>
      </c>
      <c r="G280" s="58">
        <f t="shared" si="64"/>
        <v>0</v>
      </c>
      <c r="H280" s="92">
        <v>25</v>
      </c>
      <c r="I280" s="92">
        <v>0</v>
      </c>
      <c r="J280" s="92">
        <v>0</v>
      </c>
      <c r="K280" s="92">
        <v>0</v>
      </c>
      <c r="L280" s="92">
        <v>0</v>
      </c>
      <c r="M280" s="97">
        <v>0</v>
      </c>
    </row>
    <row r="281" spans="1:13" ht="25.5">
      <c r="A281" s="123"/>
      <c r="B281" s="136"/>
      <c r="C281" s="96" t="s">
        <v>152</v>
      </c>
      <c r="D281" s="96" t="s">
        <v>151</v>
      </c>
      <c r="E281" s="58">
        <f t="shared" si="62"/>
        <v>5</v>
      </c>
      <c r="F281" s="58">
        <f t="shared" si="63"/>
        <v>5</v>
      </c>
      <c r="G281" s="58">
        <f t="shared" si="64"/>
        <v>0</v>
      </c>
      <c r="H281" s="92">
        <v>5</v>
      </c>
      <c r="I281" s="92">
        <v>0</v>
      </c>
      <c r="J281" s="92">
        <v>0</v>
      </c>
      <c r="K281" s="92">
        <v>0</v>
      </c>
      <c r="L281" s="92">
        <v>0</v>
      </c>
      <c r="M281" s="97">
        <v>0</v>
      </c>
    </row>
    <row r="282" spans="1:13">
      <c r="A282" s="123"/>
      <c r="B282" s="136"/>
      <c r="C282" s="96" t="s">
        <v>212</v>
      </c>
      <c r="D282" s="96" t="s">
        <v>211</v>
      </c>
      <c r="E282" s="58">
        <f t="shared" si="62"/>
        <v>5</v>
      </c>
      <c r="F282" s="58">
        <f t="shared" si="63"/>
        <v>5</v>
      </c>
      <c r="G282" s="58">
        <f t="shared" si="64"/>
        <v>0</v>
      </c>
      <c r="H282" s="92">
        <v>5</v>
      </c>
      <c r="I282" s="92">
        <v>0</v>
      </c>
      <c r="J282" s="92">
        <v>0</v>
      </c>
      <c r="K282" s="92">
        <v>0</v>
      </c>
      <c r="L282" s="92">
        <v>0</v>
      </c>
      <c r="M282" s="97">
        <v>0</v>
      </c>
    </row>
    <row r="283" spans="1:13" ht="25.5">
      <c r="A283" s="123"/>
      <c r="B283" s="136"/>
      <c r="C283" s="96" t="s">
        <v>401</v>
      </c>
      <c r="D283" s="96" t="s">
        <v>368</v>
      </c>
      <c r="E283" s="58">
        <f t="shared" si="62"/>
        <v>10</v>
      </c>
      <c r="F283" s="58">
        <f t="shared" si="63"/>
        <v>10</v>
      </c>
      <c r="G283" s="58">
        <f t="shared" si="64"/>
        <v>0</v>
      </c>
      <c r="H283" s="92">
        <v>10</v>
      </c>
      <c r="I283" s="92">
        <v>0</v>
      </c>
      <c r="J283" s="92">
        <v>0</v>
      </c>
      <c r="K283" s="92">
        <v>0</v>
      </c>
      <c r="L283" s="92">
        <v>0</v>
      </c>
      <c r="M283" s="97">
        <v>0</v>
      </c>
    </row>
    <row r="284" spans="1:13">
      <c r="A284" s="123"/>
      <c r="B284" s="136" t="s">
        <v>400</v>
      </c>
      <c r="C284" s="96" t="s">
        <v>399</v>
      </c>
      <c r="D284" s="96" t="s">
        <v>398</v>
      </c>
      <c r="E284" s="58">
        <f t="shared" si="62"/>
        <v>15</v>
      </c>
      <c r="F284" s="58">
        <f t="shared" si="63"/>
        <v>15</v>
      </c>
      <c r="G284" s="58">
        <f t="shared" si="64"/>
        <v>0</v>
      </c>
      <c r="H284" s="92">
        <v>15</v>
      </c>
      <c r="I284" s="92">
        <v>0</v>
      </c>
      <c r="J284" s="92">
        <v>0</v>
      </c>
      <c r="K284" s="92">
        <v>0</v>
      </c>
      <c r="L284" s="92">
        <v>0</v>
      </c>
      <c r="M284" s="97">
        <v>0</v>
      </c>
    </row>
    <row r="285" spans="1:13">
      <c r="A285" s="123"/>
      <c r="B285" s="136"/>
      <c r="C285" s="96" t="s">
        <v>310</v>
      </c>
      <c r="D285" s="96" t="s">
        <v>309</v>
      </c>
      <c r="E285" s="58">
        <f t="shared" si="62"/>
        <v>10</v>
      </c>
      <c r="F285" s="58">
        <f t="shared" si="63"/>
        <v>10</v>
      </c>
      <c r="G285" s="58">
        <f t="shared" si="64"/>
        <v>0</v>
      </c>
      <c r="H285" s="92">
        <v>10</v>
      </c>
      <c r="I285" s="92">
        <v>0</v>
      </c>
      <c r="J285" s="92">
        <v>0</v>
      </c>
      <c r="K285" s="92">
        <v>0</v>
      </c>
      <c r="L285" s="92">
        <v>0</v>
      </c>
      <c r="M285" s="97">
        <v>0</v>
      </c>
    </row>
    <row r="286" spans="1:13" ht="25.5">
      <c r="A286" s="123"/>
      <c r="B286" s="136"/>
      <c r="C286" s="96" t="s">
        <v>397</v>
      </c>
      <c r="D286" s="96" t="s">
        <v>373</v>
      </c>
      <c r="E286" s="58">
        <f t="shared" si="62"/>
        <v>5</v>
      </c>
      <c r="F286" s="58">
        <f t="shared" si="63"/>
        <v>5</v>
      </c>
      <c r="G286" s="58">
        <f t="shared" si="64"/>
        <v>0</v>
      </c>
      <c r="H286" s="92">
        <v>5</v>
      </c>
      <c r="I286" s="92">
        <v>0</v>
      </c>
      <c r="J286" s="92">
        <v>0</v>
      </c>
      <c r="K286" s="92">
        <v>0</v>
      </c>
      <c r="L286" s="92">
        <v>0</v>
      </c>
      <c r="M286" s="97">
        <v>0</v>
      </c>
    </row>
    <row r="287" spans="1:13">
      <c r="A287" s="123"/>
      <c r="B287" s="96" t="s">
        <v>396</v>
      </c>
      <c r="C287" s="96" t="s">
        <v>329</v>
      </c>
      <c r="D287" s="96" t="s">
        <v>328</v>
      </c>
      <c r="E287" s="58">
        <f t="shared" si="62"/>
        <v>40</v>
      </c>
      <c r="F287" s="58">
        <f t="shared" si="63"/>
        <v>40</v>
      </c>
      <c r="G287" s="58">
        <f t="shared" si="64"/>
        <v>0</v>
      </c>
      <c r="H287" s="92">
        <v>40</v>
      </c>
      <c r="I287" s="92">
        <v>0</v>
      </c>
      <c r="J287" s="92">
        <v>0</v>
      </c>
      <c r="K287" s="92">
        <v>0</v>
      </c>
      <c r="L287" s="92">
        <v>0</v>
      </c>
      <c r="M287" s="97">
        <v>0</v>
      </c>
    </row>
    <row r="288" spans="1:13">
      <c r="A288" s="124"/>
      <c r="B288" s="160" t="s">
        <v>1</v>
      </c>
      <c r="C288" s="160"/>
      <c r="D288" s="160"/>
      <c r="E288" s="12">
        <f t="shared" ref="E288:M288" si="65">SUM(E276:E287)</f>
        <v>205</v>
      </c>
      <c r="F288" s="12">
        <f t="shared" si="65"/>
        <v>205</v>
      </c>
      <c r="G288" s="12">
        <f t="shared" si="65"/>
        <v>0</v>
      </c>
      <c r="H288" s="12">
        <f t="shared" si="65"/>
        <v>205</v>
      </c>
      <c r="I288" s="12">
        <f t="shared" si="65"/>
        <v>0</v>
      </c>
      <c r="J288" s="12">
        <f t="shared" si="65"/>
        <v>0</v>
      </c>
      <c r="K288" s="12">
        <f t="shared" si="65"/>
        <v>0</v>
      </c>
      <c r="L288" s="12">
        <f t="shared" si="65"/>
        <v>0</v>
      </c>
      <c r="M288" s="11">
        <f t="shared" si="65"/>
        <v>0</v>
      </c>
    </row>
    <row r="289" spans="1:13" ht="9" customHeight="1">
      <c r="A289" s="133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  <c r="L289" s="134"/>
      <c r="M289" s="135"/>
    </row>
    <row r="290" spans="1:13" ht="15" customHeight="1">
      <c r="A290" s="166" t="s">
        <v>395</v>
      </c>
      <c r="B290" s="167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8"/>
    </row>
    <row r="291" spans="1:13" ht="27.75" customHeight="1">
      <c r="A291" s="145" t="s">
        <v>394</v>
      </c>
      <c r="B291" s="134" t="s">
        <v>393</v>
      </c>
      <c r="C291" s="94" t="s">
        <v>90</v>
      </c>
      <c r="D291" s="94" t="s">
        <v>273</v>
      </c>
      <c r="E291" s="60">
        <f t="shared" ref="E291:E297" si="66">F291+G291</f>
        <v>20</v>
      </c>
      <c r="F291" s="92">
        <v>0</v>
      </c>
      <c r="G291" s="60">
        <f>I291+K291+M291</f>
        <v>20</v>
      </c>
      <c r="H291" s="92">
        <v>0</v>
      </c>
      <c r="I291" s="60">
        <v>20</v>
      </c>
      <c r="J291" s="92">
        <v>0</v>
      </c>
      <c r="K291" s="92">
        <v>0</v>
      </c>
      <c r="L291" s="92">
        <v>0</v>
      </c>
      <c r="M291" s="97">
        <v>0</v>
      </c>
    </row>
    <row r="292" spans="1:13">
      <c r="A292" s="145"/>
      <c r="B292" s="134"/>
      <c r="C292" s="94" t="s">
        <v>250</v>
      </c>
      <c r="D292" s="94" t="s">
        <v>386</v>
      </c>
      <c r="E292" s="60">
        <f t="shared" si="66"/>
        <v>10</v>
      </c>
      <c r="F292" s="92">
        <v>0</v>
      </c>
      <c r="G292" s="60">
        <f>I292+K292+M292</f>
        <v>10</v>
      </c>
      <c r="H292" s="92">
        <v>0</v>
      </c>
      <c r="I292" s="60">
        <v>10</v>
      </c>
      <c r="J292" s="58">
        <v>0</v>
      </c>
      <c r="K292" s="58">
        <v>0</v>
      </c>
      <c r="L292" s="58">
        <v>0</v>
      </c>
      <c r="M292" s="59">
        <v>0</v>
      </c>
    </row>
    <row r="293" spans="1:13" ht="24.75" customHeight="1">
      <c r="A293" s="145"/>
      <c r="B293" s="134" t="s">
        <v>392</v>
      </c>
      <c r="C293" s="94" t="s">
        <v>391</v>
      </c>
      <c r="D293" s="94" t="s">
        <v>390</v>
      </c>
      <c r="E293" s="60">
        <f t="shared" si="66"/>
        <v>15</v>
      </c>
      <c r="F293" s="92">
        <v>0</v>
      </c>
      <c r="G293" s="60">
        <v>15</v>
      </c>
      <c r="H293" s="92">
        <v>0</v>
      </c>
      <c r="I293" s="60">
        <v>15</v>
      </c>
      <c r="J293" s="58">
        <v>0</v>
      </c>
      <c r="K293" s="58">
        <v>0</v>
      </c>
      <c r="L293" s="58">
        <v>0</v>
      </c>
      <c r="M293" s="59">
        <v>0</v>
      </c>
    </row>
    <row r="294" spans="1:13">
      <c r="A294" s="145"/>
      <c r="B294" s="134"/>
      <c r="C294" s="94" t="s">
        <v>389</v>
      </c>
      <c r="D294" s="94" t="s">
        <v>388</v>
      </c>
      <c r="E294" s="60">
        <f t="shared" si="66"/>
        <v>15</v>
      </c>
      <c r="F294" s="92">
        <v>0</v>
      </c>
      <c r="G294" s="60">
        <v>15</v>
      </c>
      <c r="H294" s="92">
        <v>0</v>
      </c>
      <c r="I294" s="60">
        <v>15</v>
      </c>
      <c r="J294" s="58">
        <v>0</v>
      </c>
      <c r="K294" s="58">
        <v>0</v>
      </c>
      <c r="L294" s="58">
        <v>0</v>
      </c>
      <c r="M294" s="59">
        <v>0</v>
      </c>
    </row>
    <row r="295" spans="1:13">
      <c r="A295" s="145"/>
      <c r="B295" s="134" t="s">
        <v>387</v>
      </c>
      <c r="C295" s="94" t="s">
        <v>250</v>
      </c>
      <c r="D295" s="94" t="s">
        <v>386</v>
      </c>
      <c r="E295" s="60">
        <f t="shared" si="66"/>
        <v>25</v>
      </c>
      <c r="F295" s="92">
        <v>0</v>
      </c>
      <c r="G295" s="60">
        <v>25</v>
      </c>
      <c r="H295" s="92">
        <v>0</v>
      </c>
      <c r="I295" s="60">
        <v>25</v>
      </c>
      <c r="J295" s="58">
        <v>0</v>
      </c>
      <c r="K295" s="58">
        <v>0</v>
      </c>
      <c r="L295" s="58">
        <v>0</v>
      </c>
      <c r="M295" s="59">
        <v>0</v>
      </c>
    </row>
    <row r="296" spans="1:13" ht="27.75" customHeight="1">
      <c r="A296" s="145"/>
      <c r="B296" s="134"/>
      <c r="C296" s="94" t="s">
        <v>90</v>
      </c>
      <c r="D296" s="94" t="s">
        <v>273</v>
      </c>
      <c r="E296" s="60">
        <f t="shared" si="66"/>
        <v>15</v>
      </c>
      <c r="F296" s="92">
        <v>0</v>
      </c>
      <c r="G296" s="60">
        <v>15</v>
      </c>
      <c r="H296" s="92">
        <v>0</v>
      </c>
      <c r="I296" s="60">
        <v>15</v>
      </c>
      <c r="J296" s="58">
        <v>0</v>
      </c>
      <c r="K296" s="58">
        <v>0</v>
      </c>
      <c r="L296" s="58">
        <v>0</v>
      </c>
      <c r="M296" s="59">
        <v>0</v>
      </c>
    </row>
    <row r="297" spans="1:13" ht="25.5">
      <c r="A297" s="145"/>
      <c r="B297" s="94" t="s">
        <v>385</v>
      </c>
      <c r="C297" s="94" t="s">
        <v>100</v>
      </c>
      <c r="D297" s="94" t="s">
        <v>384</v>
      </c>
      <c r="E297" s="60">
        <f t="shared" si="66"/>
        <v>25</v>
      </c>
      <c r="F297" s="92">
        <v>0</v>
      </c>
      <c r="G297" s="60">
        <v>25</v>
      </c>
      <c r="H297" s="92">
        <v>0</v>
      </c>
      <c r="I297" s="60">
        <v>25</v>
      </c>
      <c r="J297" s="58">
        <v>0</v>
      </c>
      <c r="K297" s="58">
        <v>0</v>
      </c>
      <c r="L297" s="58">
        <v>0</v>
      </c>
      <c r="M297" s="59">
        <v>0</v>
      </c>
    </row>
    <row r="298" spans="1:13">
      <c r="A298" s="145"/>
      <c r="B298" s="160" t="s">
        <v>1</v>
      </c>
      <c r="C298" s="160"/>
      <c r="D298" s="160"/>
      <c r="E298" s="61">
        <f>E291+E292+E293+E294+E295+E296+E297</f>
        <v>125</v>
      </c>
      <c r="F298" s="61">
        <f>SUM(F291:F297)</f>
        <v>0</v>
      </c>
      <c r="G298" s="61">
        <v>125</v>
      </c>
      <c r="H298" s="61">
        <f>SUM(H291:H297)</f>
        <v>0</v>
      </c>
      <c r="I298" s="61">
        <f>I291+I292+I293+I294+I295+I296+I297</f>
        <v>125</v>
      </c>
      <c r="J298" s="61">
        <f>SUM(J291:J297)</f>
        <v>0</v>
      </c>
      <c r="K298" s="61">
        <f>SUM(K291:K297)</f>
        <v>0</v>
      </c>
      <c r="L298" s="61">
        <f>SUM(L291:L297)</f>
        <v>0</v>
      </c>
      <c r="M298" s="62">
        <f>SUM(M291:M297)</f>
        <v>0</v>
      </c>
    </row>
    <row r="299" spans="1:13" ht="24" customHeight="1">
      <c r="A299" s="133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  <c r="L299" s="134"/>
      <c r="M299" s="135"/>
    </row>
    <row r="300" spans="1:13">
      <c r="A300" s="145" t="s">
        <v>383</v>
      </c>
      <c r="B300" s="96" t="s">
        <v>218</v>
      </c>
      <c r="C300" s="96" t="s">
        <v>286</v>
      </c>
      <c r="D300" s="96" t="s">
        <v>118</v>
      </c>
      <c r="E300" s="92">
        <f>F300+G300</f>
        <v>35</v>
      </c>
      <c r="F300" s="92">
        <v>0</v>
      </c>
      <c r="G300" s="92">
        <f>I300+K300+M300</f>
        <v>35</v>
      </c>
      <c r="H300" s="92">
        <v>0</v>
      </c>
      <c r="I300" s="92">
        <v>35</v>
      </c>
      <c r="J300" s="92">
        <v>0</v>
      </c>
      <c r="K300" s="92">
        <v>0</v>
      </c>
      <c r="L300" s="92">
        <v>0</v>
      </c>
      <c r="M300" s="97">
        <v>0</v>
      </c>
    </row>
    <row r="301" spans="1:13" ht="25.5">
      <c r="A301" s="145"/>
      <c r="B301" s="96" t="s">
        <v>381</v>
      </c>
      <c r="C301" s="136" t="s">
        <v>228</v>
      </c>
      <c r="D301" s="136" t="s">
        <v>184</v>
      </c>
      <c r="E301" s="92">
        <f>F301+G301</f>
        <v>29</v>
      </c>
      <c r="F301" s="92">
        <v>0</v>
      </c>
      <c r="G301" s="92">
        <f>I301+K301+M301</f>
        <v>29</v>
      </c>
      <c r="H301" s="92">
        <v>0</v>
      </c>
      <c r="I301" s="92">
        <v>29</v>
      </c>
      <c r="J301" s="92">
        <v>0</v>
      </c>
      <c r="K301" s="92">
        <v>0</v>
      </c>
      <c r="L301" s="92">
        <v>0</v>
      </c>
      <c r="M301" s="97">
        <v>0</v>
      </c>
    </row>
    <row r="302" spans="1:13" ht="25.5">
      <c r="A302" s="145"/>
      <c r="B302" s="96" t="s">
        <v>382</v>
      </c>
      <c r="C302" s="136"/>
      <c r="D302" s="136"/>
      <c r="E302" s="92">
        <f>F302+G302</f>
        <v>31</v>
      </c>
      <c r="F302" s="92">
        <v>0</v>
      </c>
      <c r="G302" s="92">
        <f>I302+K302+M302</f>
        <v>31</v>
      </c>
      <c r="H302" s="92">
        <v>0</v>
      </c>
      <c r="I302" s="92">
        <v>31</v>
      </c>
      <c r="J302" s="92">
        <v>0</v>
      </c>
      <c r="K302" s="92">
        <v>0</v>
      </c>
      <c r="L302" s="92">
        <v>0</v>
      </c>
      <c r="M302" s="97">
        <v>0</v>
      </c>
    </row>
    <row r="303" spans="1:13" ht="25.5">
      <c r="A303" s="145"/>
      <c r="B303" s="96" t="s">
        <v>381</v>
      </c>
      <c r="C303" s="96" t="s">
        <v>134</v>
      </c>
      <c r="D303" s="96" t="s">
        <v>133</v>
      </c>
      <c r="E303" s="92">
        <f>F303+G303</f>
        <v>5</v>
      </c>
      <c r="F303" s="92">
        <v>0</v>
      </c>
      <c r="G303" s="92">
        <f>I303+K303+M303</f>
        <v>5</v>
      </c>
      <c r="H303" s="92">
        <v>0</v>
      </c>
      <c r="I303" s="92">
        <v>5</v>
      </c>
      <c r="J303" s="92">
        <v>0</v>
      </c>
      <c r="K303" s="92">
        <v>0</v>
      </c>
      <c r="L303" s="92">
        <v>0</v>
      </c>
      <c r="M303" s="97">
        <v>0</v>
      </c>
    </row>
    <row r="304" spans="1:13">
      <c r="A304" s="145"/>
      <c r="B304" s="160" t="s">
        <v>1</v>
      </c>
      <c r="C304" s="160"/>
      <c r="D304" s="160"/>
      <c r="E304" s="12">
        <f t="shared" ref="E304:M304" si="67">SUM(E300:E303)</f>
        <v>100</v>
      </c>
      <c r="F304" s="12">
        <f t="shared" si="67"/>
        <v>0</v>
      </c>
      <c r="G304" s="12">
        <f t="shared" si="67"/>
        <v>100</v>
      </c>
      <c r="H304" s="12">
        <f t="shared" si="67"/>
        <v>0</v>
      </c>
      <c r="I304" s="12">
        <f t="shared" si="67"/>
        <v>100</v>
      </c>
      <c r="J304" s="12">
        <f t="shared" si="67"/>
        <v>0</v>
      </c>
      <c r="K304" s="12">
        <f t="shared" si="67"/>
        <v>0</v>
      </c>
      <c r="L304" s="12">
        <f t="shared" si="67"/>
        <v>0</v>
      </c>
      <c r="M304" s="11">
        <f t="shared" si="67"/>
        <v>0</v>
      </c>
    </row>
    <row r="305" spans="1:13" ht="16.5" customHeight="1">
      <c r="A305" s="133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  <c r="L305" s="134"/>
      <c r="M305" s="135"/>
    </row>
    <row r="306" spans="1:13">
      <c r="A306" s="25" t="s">
        <v>380</v>
      </c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8"/>
    </row>
    <row r="307" spans="1:13" ht="25.5">
      <c r="A307" s="145" t="s">
        <v>379</v>
      </c>
      <c r="B307" s="136" t="s">
        <v>378</v>
      </c>
      <c r="C307" s="96" t="s">
        <v>177</v>
      </c>
      <c r="D307" s="96" t="s">
        <v>176</v>
      </c>
      <c r="E307" s="92">
        <v>54</v>
      </c>
      <c r="F307" s="92">
        <v>54</v>
      </c>
      <c r="G307" s="92">
        <f t="shared" ref="G307:G320" si="68">I307+K307+M307</f>
        <v>0</v>
      </c>
      <c r="H307" s="92">
        <v>54</v>
      </c>
      <c r="I307" s="92">
        <v>0</v>
      </c>
      <c r="J307" s="92">
        <v>0</v>
      </c>
      <c r="K307" s="92">
        <v>0</v>
      </c>
      <c r="L307" s="92">
        <v>0</v>
      </c>
      <c r="M307" s="97">
        <v>0</v>
      </c>
    </row>
    <row r="308" spans="1:13">
      <c r="A308" s="145"/>
      <c r="B308" s="136"/>
      <c r="C308" s="96" t="s">
        <v>108</v>
      </c>
      <c r="D308" s="96" t="s">
        <v>313</v>
      </c>
      <c r="E308" s="92">
        <f t="shared" ref="E308:E320" si="69">F308+G308</f>
        <v>3</v>
      </c>
      <c r="F308" s="92">
        <f t="shared" ref="F308:F320" si="70">H308+J308+L308</f>
        <v>3</v>
      </c>
      <c r="G308" s="92">
        <f t="shared" si="68"/>
        <v>0</v>
      </c>
      <c r="H308" s="92">
        <v>3</v>
      </c>
      <c r="I308" s="92">
        <v>0</v>
      </c>
      <c r="J308" s="92">
        <v>0</v>
      </c>
      <c r="K308" s="92">
        <v>0</v>
      </c>
      <c r="L308" s="92">
        <v>0</v>
      </c>
      <c r="M308" s="97">
        <v>0</v>
      </c>
    </row>
    <row r="309" spans="1:13" ht="25.5">
      <c r="A309" s="145"/>
      <c r="B309" s="96" t="s">
        <v>377</v>
      </c>
      <c r="C309" s="96" t="s">
        <v>177</v>
      </c>
      <c r="D309" s="96" t="s">
        <v>376</v>
      </c>
      <c r="E309" s="92">
        <v>71</v>
      </c>
      <c r="F309" s="92">
        <v>71</v>
      </c>
      <c r="G309" s="92">
        <f t="shared" si="68"/>
        <v>0</v>
      </c>
      <c r="H309" s="92">
        <v>71</v>
      </c>
      <c r="I309" s="92">
        <v>0</v>
      </c>
      <c r="J309" s="92">
        <v>0</v>
      </c>
      <c r="K309" s="92">
        <v>0</v>
      </c>
      <c r="L309" s="92">
        <v>0</v>
      </c>
      <c r="M309" s="97">
        <v>0</v>
      </c>
    </row>
    <row r="310" spans="1:13" ht="25.5">
      <c r="A310" s="145"/>
      <c r="B310" s="96" t="s">
        <v>375</v>
      </c>
      <c r="C310" s="96" t="s">
        <v>374</v>
      </c>
      <c r="D310" s="96" t="s">
        <v>373</v>
      </c>
      <c r="E310" s="92">
        <v>14</v>
      </c>
      <c r="F310" s="92">
        <v>14</v>
      </c>
      <c r="G310" s="92">
        <f t="shared" si="68"/>
        <v>0</v>
      </c>
      <c r="H310" s="92">
        <v>14</v>
      </c>
      <c r="I310" s="92">
        <v>0</v>
      </c>
      <c r="J310" s="92">
        <v>0</v>
      </c>
      <c r="K310" s="92">
        <v>0</v>
      </c>
      <c r="L310" s="92">
        <v>0</v>
      </c>
      <c r="M310" s="97">
        <v>0</v>
      </c>
    </row>
    <row r="311" spans="1:13">
      <c r="A311" s="145"/>
      <c r="B311" s="136" t="s">
        <v>372</v>
      </c>
      <c r="C311" s="96" t="s">
        <v>108</v>
      </c>
      <c r="D311" s="96" t="s">
        <v>313</v>
      </c>
      <c r="E311" s="92">
        <f t="shared" si="69"/>
        <v>27</v>
      </c>
      <c r="F311" s="92">
        <f t="shared" si="70"/>
        <v>27</v>
      </c>
      <c r="G311" s="92">
        <f t="shared" si="68"/>
        <v>0</v>
      </c>
      <c r="H311" s="92">
        <v>27</v>
      </c>
      <c r="I311" s="92">
        <v>0</v>
      </c>
      <c r="J311" s="92">
        <v>0</v>
      </c>
      <c r="K311" s="92">
        <v>0</v>
      </c>
      <c r="L311" s="92">
        <v>0</v>
      </c>
      <c r="M311" s="97">
        <v>0</v>
      </c>
    </row>
    <row r="312" spans="1:13" ht="25.5">
      <c r="A312" s="145"/>
      <c r="B312" s="136"/>
      <c r="C312" s="96" t="s">
        <v>110</v>
      </c>
      <c r="D312" s="96" t="s">
        <v>176</v>
      </c>
      <c r="E312" s="92">
        <f t="shared" si="69"/>
        <v>3</v>
      </c>
      <c r="F312" s="92">
        <f t="shared" si="70"/>
        <v>3</v>
      </c>
      <c r="G312" s="92">
        <f t="shared" si="68"/>
        <v>0</v>
      </c>
      <c r="H312" s="92">
        <v>3</v>
      </c>
      <c r="I312" s="92">
        <v>0</v>
      </c>
      <c r="J312" s="92">
        <v>0</v>
      </c>
      <c r="K312" s="92">
        <v>0</v>
      </c>
      <c r="L312" s="92">
        <v>0</v>
      </c>
      <c r="M312" s="97">
        <v>0</v>
      </c>
    </row>
    <row r="313" spans="1:13">
      <c r="A313" s="145"/>
      <c r="B313" s="136" t="s">
        <v>371</v>
      </c>
      <c r="C313" s="96" t="s">
        <v>179</v>
      </c>
      <c r="D313" s="96" t="s">
        <v>178</v>
      </c>
      <c r="E313" s="92">
        <f t="shared" si="69"/>
        <v>20</v>
      </c>
      <c r="F313" s="92">
        <f t="shared" si="70"/>
        <v>20</v>
      </c>
      <c r="G313" s="92">
        <f t="shared" si="68"/>
        <v>0</v>
      </c>
      <c r="H313" s="92">
        <v>20</v>
      </c>
      <c r="I313" s="92">
        <v>0</v>
      </c>
      <c r="J313" s="92">
        <v>0</v>
      </c>
      <c r="K313" s="92">
        <v>0</v>
      </c>
      <c r="L313" s="92">
        <v>0</v>
      </c>
      <c r="M313" s="97">
        <v>0</v>
      </c>
    </row>
    <row r="314" spans="1:13" ht="25.5">
      <c r="A314" s="145"/>
      <c r="B314" s="136"/>
      <c r="C314" s="96" t="s">
        <v>367</v>
      </c>
      <c r="D314" s="96" t="s">
        <v>208</v>
      </c>
      <c r="E314" s="92">
        <v>22</v>
      </c>
      <c r="F314" s="92">
        <v>22</v>
      </c>
      <c r="G314" s="92">
        <f t="shared" si="68"/>
        <v>0</v>
      </c>
      <c r="H314" s="92">
        <v>22</v>
      </c>
      <c r="I314" s="92">
        <v>0</v>
      </c>
      <c r="J314" s="92">
        <v>0</v>
      </c>
      <c r="K314" s="92">
        <v>0</v>
      </c>
      <c r="L314" s="92">
        <v>0</v>
      </c>
      <c r="M314" s="97">
        <v>0</v>
      </c>
    </row>
    <row r="315" spans="1:13" ht="25.5">
      <c r="A315" s="145"/>
      <c r="B315" s="136"/>
      <c r="C315" s="96" t="s">
        <v>369</v>
      </c>
      <c r="D315" s="96" t="s">
        <v>368</v>
      </c>
      <c r="E315" s="92">
        <f t="shared" si="69"/>
        <v>3</v>
      </c>
      <c r="F315" s="92">
        <f t="shared" si="70"/>
        <v>3</v>
      </c>
      <c r="G315" s="92">
        <f t="shared" si="68"/>
        <v>0</v>
      </c>
      <c r="H315" s="92">
        <v>3</v>
      </c>
      <c r="I315" s="92">
        <v>0</v>
      </c>
      <c r="J315" s="92">
        <v>0</v>
      </c>
      <c r="K315" s="92">
        <v>0</v>
      </c>
      <c r="L315" s="92">
        <v>0</v>
      </c>
      <c r="M315" s="97">
        <v>0</v>
      </c>
    </row>
    <row r="316" spans="1:13">
      <c r="A316" s="145"/>
      <c r="B316" s="136" t="s">
        <v>370</v>
      </c>
      <c r="C316" s="96" t="s">
        <v>179</v>
      </c>
      <c r="D316" s="96" t="s">
        <v>188</v>
      </c>
      <c r="E316" s="92">
        <v>20</v>
      </c>
      <c r="F316" s="92">
        <v>20</v>
      </c>
      <c r="G316" s="92"/>
      <c r="H316" s="92">
        <v>20</v>
      </c>
      <c r="I316" s="92">
        <v>0</v>
      </c>
      <c r="J316" s="92">
        <v>0</v>
      </c>
      <c r="K316" s="92">
        <v>0</v>
      </c>
      <c r="L316" s="92">
        <v>0</v>
      </c>
      <c r="M316" s="97">
        <v>0</v>
      </c>
    </row>
    <row r="317" spans="1:13" ht="25.5">
      <c r="A317" s="145"/>
      <c r="B317" s="136"/>
      <c r="C317" s="96" t="s">
        <v>369</v>
      </c>
      <c r="D317" s="96" t="s">
        <v>368</v>
      </c>
      <c r="E317" s="92">
        <v>13</v>
      </c>
      <c r="F317" s="92">
        <v>13</v>
      </c>
      <c r="G317" s="92">
        <f t="shared" si="68"/>
        <v>0</v>
      </c>
      <c r="H317" s="92">
        <v>13</v>
      </c>
      <c r="I317" s="92">
        <v>0</v>
      </c>
      <c r="J317" s="92"/>
      <c r="K317" s="92"/>
      <c r="L317" s="92"/>
      <c r="M317" s="97"/>
    </row>
    <row r="318" spans="1:13" ht="25.5">
      <c r="A318" s="145"/>
      <c r="B318" s="136"/>
      <c r="C318" s="96" t="s">
        <v>367</v>
      </c>
      <c r="D318" s="96" t="s">
        <v>208</v>
      </c>
      <c r="E318" s="92">
        <f t="shared" si="69"/>
        <v>3</v>
      </c>
      <c r="F318" s="92">
        <f t="shared" si="70"/>
        <v>3</v>
      </c>
      <c r="G318" s="92">
        <f t="shared" si="68"/>
        <v>0</v>
      </c>
      <c r="H318" s="92">
        <v>3</v>
      </c>
      <c r="I318" s="92">
        <v>0</v>
      </c>
      <c r="J318" s="92">
        <v>0</v>
      </c>
      <c r="K318" s="92">
        <v>0</v>
      </c>
      <c r="L318" s="92">
        <v>0</v>
      </c>
      <c r="M318" s="97">
        <v>0</v>
      </c>
    </row>
    <row r="319" spans="1:13">
      <c r="A319" s="145"/>
      <c r="B319" s="136"/>
      <c r="C319" s="96" t="s">
        <v>366</v>
      </c>
      <c r="D319" s="96" t="s">
        <v>365</v>
      </c>
      <c r="E319" s="92">
        <v>9</v>
      </c>
      <c r="F319" s="92">
        <v>9</v>
      </c>
      <c r="G319" s="92" t="s">
        <v>269</v>
      </c>
      <c r="H319" s="92">
        <v>9</v>
      </c>
      <c r="I319" s="92">
        <v>0</v>
      </c>
      <c r="J319" s="92">
        <v>0</v>
      </c>
      <c r="K319" s="92">
        <v>0</v>
      </c>
      <c r="L319" s="92">
        <v>0</v>
      </c>
      <c r="M319" s="97">
        <v>0</v>
      </c>
    </row>
    <row r="320" spans="1:13" ht="25.5">
      <c r="A320" s="145"/>
      <c r="B320" s="96" t="s">
        <v>364</v>
      </c>
      <c r="C320" s="96" t="s">
        <v>363</v>
      </c>
      <c r="D320" s="96" t="s">
        <v>362</v>
      </c>
      <c r="E320" s="92">
        <f t="shared" si="69"/>
        <v>45</v>
      </c>
      <c r="F320" s="92">
        <f t="shared" si="70"/>
        <v>25</v>
      </c>
      <c r="G320" s="92">
        <f t="shared" si="68"/>
        <v>20</v>
      </c>
      <c r="H320" s="92">
        <v>25</v>
      </c>
      <c r="I320" s="92">
        <v>20</v>
      </c>
      <c r="J320" s="92">
        <v>0</v>
      </c>
      <c r="K320" s="92">
        <v>0</v>
      </c>
      <c r="L320" s="92">
        <v>0</v>
      </c>
      <c r="M320" s="97">
        <v>0</v>
      </c>
    </row>
    <row r="321" spans="1:13" ht="51">
      <c r="A321" s="145"/>
      <c r="B321" s="96" t="s">
        <v>597</v>
      </c>
      <c r="C321" s="96" t="s">
        <v>182</v>
      </c>
      <c r="D321" s="96" t="s">
        <v>238</v>
      </c>
      <c r="E321" s="92">
        <v>12</v>
      </c>
      <c r="F321" s="92">
        <v>12</v>
      </c>
      <c r="G321" s="92" t="s">
        <v>269</v>
      </c>
      <c r="H321" s="92">
        <v>12</v>
      </c>
      <c r="I321" s="92" t="s">
        <v>269</v>
      </c>
      <c r="J321" s="92" t="s">
        <v>269</v>
      </c>
      <c r="K321" s="92" t="s">
        <v>269</v>
      </c>
      <c r="L321" s="92" t="s">
        <v>269</v>
      </c>
      <c r="M321" s="92" t="s">
        <v>269</v>
      </c>
    </row>
    <row r="322" spans="1:13" ht="51">
      <c r="A322" s="145"/>
      <c r="B322" s="96" t="s">
        <v>598</v>
      </c>
      <c r="C322" s="96" t="s">
        <v>182</v>
      </c>
      <c r="D322" s="96" t="s">
        <v>238</v>
      </c>
      <c r="E322" s="92">
        <v>6</v>
      </c>
      <c r="F322" s="92">
        <v>6</v>
      </c>
      <c r="G322" s="92" t="s">
        <v>269</v>
      </c>
      <c r="H322" s="92">
        <v>6</v>
      </c>
      <c r="I322" s="92" t="s">
        <v>269</v>
      </c>
      <c r="J322" s="92" t="s">
        <v>269</v>
      </c>
      <c r="K322" s="92" t="s">
        <v>269</v>
      </c>
      <c r="L322" s="92" t="s">
        <v>269</v>
      </c>
      <c r="M322" s="92" t="s">
        <v>269</v>
      </c>
    </row>
    <row r="323" spans="1:13">
      <c r="A323" s="145"/>
      <c r="B323" s="160" t="s">
        <v>1</v>
      </c>
      <c r="C323" s="160"/>
      <c r="D323" s="160"/>
      <c r="E323" s="110">
        <f>SUM(E307:E322)</f>
        <v>325</v>
      </c>
      <c r="F323" s="110">
        <f>SUM(F307:F322)</f>
        <v>305</v>
      </c>
      <c r="G323" s="110">
        <f>SUM(G307:G320)</f>
        <v>20</v>
      </c>
      <c r="H323" s="110">
        <f>SUM(H307:H322)</f>
        <v>305</v>
      </c>
      <c r="I323" s="110">
        <f>SUM(I307:I320)</f>
        <v>20</v>
      </c>
      <c r="J323" s="110">
        <f>SUM(J307:J320)</f>
        <v>0</v>
      </c>
      <c r="K323" s="110">
        <f>SUM(K307:K320)</f>
        <v>0</v>
      </c>
      <c r="L323" s="110">
        <f>SUM(L307:L320)</f>
        <v>0</v>
      </c>
      <c r="M323" s="111">
        <f>SUM(M307:M320)</f>
        <v>0</v>
      </c>
    </row>
    <row r="324" spans="1:13" ht="12.75" customHeight="1">
      <c r="A324" s="133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  <c r="L324" s="134"/>
      <c r="M324" s="135"/>
    </row>
    <row r="325" spans="1:13" ht="12.75" customHeight="1">
      <c r="A325" s="25" t="s">
        <v>361</v>
      </c>
      <c r="B325" s="102"/>
      <c r="C325" s="102"/>
      <c r="D325" s="102"/>
      <c r="E325" s="110"/>
      <c r="F325" s="110"/>
      <c r="G325" s="110"/>
      <c r="H325" s="110"/>
      <c r="I325" s="110"/>
      <c r="J325" s="110"/>
      <c r="K325" s="110"/>
      <c r="L325" s="110"/>
      <c r="M325" s="111"/>
    </row>
    <row r="326" spans="1:13" s="9" customFormat="1">
      <c r="A326" s="161" t="s">
        <v>360</v>
      </c>
      <c r="B326" s="163" t="s">
        <v>359</v>
      </c>
      <c r="C326" s="163" t="s">
        <v>77</v>
      </c>
      <c r="D326" s="104" t="s">
        <v>76</v>
      </c>
      <c r="E326" s="45">
        <f>F326+G326</f>
        <v>904</v>
      </c>
      <c r="F326" s="45">
        <f>-H326+J326+L326</f>
        <v>904</v>
      </c>
      <c r="G326" s="45">
        <f>I326+K326+M326</f>
        <v>0</v>
      </c>
      <c r="H326" s="45">
        <v>0</v>
      </c>
      <c r="I326" s="45">
        <v>0</v>
      </c>
      <c r="J326" s="45">
        <f>938-34</f>
        <v>904</v>
      </c>
      <c r="K326" s="45">
        <v>0</v>
      </c>
      <c r="L326" s="45">
        <v>0</v>
      </c>
      <c r="M326" s="47">
        <v>0</v>
      </c>
    </row>
    <row r="327" spans="1:13" s="9" customFormat="1">
      <c r="A327" s="161"/>
      <c r="B327" s="163" t="s">
        <v>358</v>
      </c>
      <c r="C327" s="163"/>
      <c r="D327" s="104" t="s">
        <v>9</v>
      </c>
      <c r="E327" s="45">
        <f>F327+G327</f>
        <v>115</v>
      </c>
      <c r="F327" s="45">
        <v>115</v>
      </c>
      <c r="G327" s="45">
        <f>I327+K327+M327</f>
        <v>0</v>
      </c>
      <c r="H327" s="45">
        <v>0</v>
      </c>
      <c r="I327" s="45">
        <v>0</v>
      </c>
      <c r="J327" s="45">
        <v>115</v>
      </c>
      <c r="K327" s="45">
        <v>0</v>
      </c>
      <c r="L327" s="45">
        <v>0</v>
      </c>
      <c r="M327" s="47">
        <v>0</v>
      </c>
    </row>
    <row r="328" spans="1:13" s="9" customFormat="1" ht="26.25" customHeight="1">
      <c r="A328" s="161"/>
      <c r="B328" s="163" t="s">
        <v>358</v>
      </c>
      <c r="C328" s="163"/>
      <c r="D328" s="104" t="s">
        <v>357</v>
      </c>
      <c r="E328" s="45">
        <f>F328+G328</f>
        <v>26</v>
      </c>
      <c r="F328" s="45">
        <f>-H328+J328+L328</f>
        <v>26</v>
      </c>
      <c r="G328" s="45">
        <f>I328+K328+M328</f>
        <v>0</v>
      </c>
      <c r="H328" s="45">
        <v>0</v>
      </c>
      <c r="I328" s="45">
        <v>0</v>
      </c>
      <c r="J328" s="45">
        <v>26</v>
      </c>
      <c r="K328" s="45">
        <v>0</v>
      </c>
      <c r="L328" s="45">
        <v>0</v>
      </c>
      <c r="M328" s="47">
        <v>0</v>
      </c>
    </row>
    <row r="329" spans="1:13" s="9" customFormat="1">
      <c r="A329" s="161"/>
      <c r="B329" s="104" t="s">
        <v>356</v>
      </c>
      <c r="C329" s="104" t="s">
        <v>355</v>
      </c>
      <c r="D329" s="104" t="s">
        <v>13</v>
      </c>
      <c r="E329" s="45">
        <f>F329+G329</f>
        <v>30</v>
      </c>
      <c r="F329" s="45">
        <f>-H329+J329+L329</f>
        <v>30</v>
      </c>
      <c r="G329" s="45">
        <f>I329+K329+M329</f>
        <v>0</v>
      </c>
      <c r="H329" s="45">
        <v>0</v>
      </c>
      <c r="I329" s="45">
        <v>0</v>
      </c>
      <c r="J329" s="45">
        <v>30</v>
      </c>
      <c r="K329" s="45">
        <v>0</v>
      </c>
      <c r="L329" s="50">
        <v>0</v>
      </c>
      <c r="M329" s="51">
        <v>0</v>
      </c>
    </row>
    <row r="330" spans="1:13" s="9" customFormat="1" ht="13.5" customHeight="1">
      <c r="A330" s="161"/>
      <c r="B330" s="164" t="s">
        <v>1</v>
      </c>
      <c r="C330" s="164"/>
      <c r="D330" s="164"/>
      <c r="E330" s="56">
        <f t="shared" ref="E330:M330" si="71">SUM(E326:E329)</f>
        <v>1075</v>
      </c>
      <c r="F330" s="56">
        <f t="shared" si="71"/>
        <v>1075</v>
      </c>
      <c r="G330" s="56">
        <f t="shared" si="71"/>
        <v>0</v>
      </c>
      <c r="H330" s="56">
        <f t="shared" si="71"/>
        <v>0</v>
      </c>
      <c r="I330" s="56">
        <f t="shared" si="71"/>
        <v>0</v>
      </c>
      <c r="J330" s="56">
        <f t="shared" si="71"/>
        <v>1075</v>
      </c>
      <c r="K330" s="56">
        <f t="shared" si="71"/>
        <v>0</v>
      </c>
      <c r="L330" s="56">
        <f t="shared" si="71"/>
        <v>0</v>
      </c>
      <c r="M330" s="57">
        <f t="shared" si="71"/>
        <v>0</v>
      </c>
    </row>
    <row r="331" spans="1:13" ht="20.25" customHeight="1">
      <c r="A331" s="133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  <c r="L331" s="134"/>
      <c r="M331" s="135"/>
    </row>
    <row r="332" spans="1:13" s="9" customFormat="1" ht="25.5">
      <c r="A332" s="161" t="s">
        <v>354</v>
      </c>
      <c r="B332" s="103" t="s">
        <v>353</v>
      </c>
      <c r="C332" s="104" t="s">
        <v>77</v>
      </c>
      <c r="D332" s="104" t="s">
        <v>76</v>
      </c>
      <c r="E332" s="63">
        <f t="shared" ref="E332:E342" si="72">F332+G332</f>
        <v>60</v>
      </c>
      <c r="F332" s="63">
        <f t="shared" ref="F332:F342" si="73">H332+J332+L332</f>
        <v>60</v>
      </c>
      <c r="G332" s="63">
        <f t="shared" ref="G332:G342" si="74">I332+K332+M332</f>
        <v>0</v>
      </c>
      <c r="H332" s="45">
        <v>0</v>
      </c>
      <c r="I332" s="45">
        <v>0</v>
      </c>
      <c r="J332" s="63">
        <v>60</v>
      </c>
      <c r="K332" s="45">
        <v>0</v>
      </c>
      <c r="L332" s="45">
        <v>0</v>
      </c>
      <c r="M332" s="47">
        <v>0</v>
      </c>
    </row>
    <row r="333" spans="1:13" s="9" customFormat="1" ht="25.5">
      <c r="A333" s="161"/>
      <c r="B333" s="103" t="s">
        <v>352</v>
      </c>
      <c r="C333" s="104" t="s">
        <v>77</v>
      </c>
      <c r="D333" s="104" t="s">
        <v>76</v>
      </c>
      <c r="E333" s="63">
        <f t="shared" si="72"/>
        <v>55</v>
      </c>
      <c r="F333" s="63">
        <f t="shared" si="73"/>
        <v>55</v>
      </c>
      <c r="G333" s="63">
        <f t="shared" si="74"/>
        <v>0</v>
      </c>
      <c r="H333" s="45">
        <v>0</v>
      </c>
      <c r="I333" s="45">
        <v>0</v>
      </c>
      <c r="J333" s="63">
        <v>55</v>
      </c>
      <c r="K333" s="45">
        <v>0</v>
      </c>
      <c r="L333" s="45">
        <v>0</v>
      </c>
      <c r="M333" s="47">
        <v>0</v>
      </c>
    </row>
    <row r="334" spans="1:13" s="9" customFormat="1" ht="25.5">
      <c r="A334" s="161"/>
      <c r="B334" s="103" t="s">
        <v>351</v>
      </c>
      <c r="C334" s="104" t="s">
        <v>77</v>
      </c>
      <c r="D334" s="104" t="s">
        <v>76</v>
      </c>
      <c r="E334" s="63">
        <f t="shared" si="72"/>
        <v>50</v>
      </c>
      <c r="F334" s="63">
        <f t="shared" si="73"/>
        <v>50</v>
      </c>
      <c r="G334" s="63">
        <f t="shared" si="74"/>
        <v>0</v>
      </c>
      <c r="H334" s="45">
        <v>0</v>
      </c>
      <c r="I334" s="45">
        <v>0</v>
      </c>
      <c r="J334" s="63">
        <v>50</v>
      </c>
      <c r="K334" s="45">
        <v>0</v>
      </c>
      <c r="L334" s="45">
        <v>0</v>
      </c>
      <c r="M334" s="47">
        <v>0</v>
      </c>
    </row>
    <row r="335" spans="1:13" s="9" customFormat="1" ht="25.5">
      <c r="A335" s="161"/>
      <c r="B335" s="103" t="s">
        <v>350</v>
      </c>
      <c r="C335" s="104" t="s">
        <v>77</v>
      </c>
      <c r="D335" s="104" t="s">
        <v>76</v>
      </c>
      <c r="E335" s="63">
        <f t="shared" si="72"/>
        <v>55</v>
      </c>
      <c r="F335" s="63">
        <f t="shared" si="73"/>
        <v>55</v>
      </c>
      <c r="G335" s="63">
        <f t="shared" si="74"/>
        <v>0</v>
      </c>
      <c r="H335" s="45">
        <v>0</v>
      </c>
      <c r="I335" s="45">
        <v>0</v>
      </c>
      <c r="J335" s="63">
        <v>55</v>
      </c>
      <c r="K335" s="45">
        <v>0</v>
      </c>
      <c r="L335" s="45">
        <v>0</v>
      </c>
      <c r="M335" s="47">
        <v>0</v>
      </c>
    </row>
    <row r="336" spans="1:13" s="9" customFormat="1" ht="51">
      <c r="A336" s="161"/>
      <c r="B336" s="103" t="s">
        <v>349</v>
      </c>
      <c r="C336" s="104" t="s">
        <v>77</v>
      </c>
      <c r="D336" s="104" t="s">
        <v>76</v>
      </c>
      <c r="E336" s="63">
        <f t="shared" si="72"/>
        <v>60</v>
      </c>
      <c r="F336" s="63">
        <f t="shared" si="73"/>
        <v>60</v>
      </c>
      <c r="G336" s="63">
        <f t="shared" si="74"/>
        <v>0</v>
      </c>
      <c r="H336" s="45">
        <v>0</v>
      </c>
      <c r="I336" s="45">
        <v>0</v>
      </c>
      <c r="J336" s="63">
        <v>60</v>
      </c>
      <c r="K336" s="45">
        <v>0</v>
      </c>
      <c r="L336" s="45">
        <v>0</v>
      </c>
      <c r="M336" s="47">
        <v>0</v>
      </c>
    </row>
    <row r="337" spans="1:13" s="9" customFormat="1" ht="64.5" customHeight="1">
      <c r="A337" s="161"/>
      <c r="B337" s="103" t="s">
        <v>348</v>
      </c>
      <c r="C337" s="104" t="s">
        <v>77</v>
      </c>
      <c r="D337" s="104" t="s">
        <v>76</v>
      </c>
      <c r="E337" s="63">
        <f t="shared" si="72"/>
        <v>40</v>
      </c>
      <c r="F337" s="63">
        <f t="shared" si="73"/>
        <v>40</v>
      </c>
      <c r="G337" s="63">
        <f t="shared" si="74"/>
        <v>0</v>
      </c>
      <c r="H337" s="45">
        <v>0</v>
      </c>
      <c r="I337" s="45">
        <v>0</v>
      </c>
      <c r="J337" s="63">
        <v>40</v>
      </c>
      <c r="K337" s="45">
        <v>0</v>
      </c>
      <c r="L337" s="45">
        <v>0</v>
      </c>
      <c r="M337" s="47">
        <v>0</v>
      </c>
    </row>
    <row r="338" spans="1:13" s="9" customFormat="1" ht="52.5" customHeight="1">
      <c r="A338" s="161"/>
      <c r="B338" s="103" t="s">
        <v>347</v>
      </c>
      <c r="C338" s="104" t="s">
        <v>77</v>
      </c>
      <c r="D338" s="104" t="s">
        <v>76</v>
      </c>
      <c r="E338" s="63">
        <f t="shared" si="72"/>
        <v>30</v>
      </c>
      <c r="F338" s="63">
        <f t="shared" si="73"/>
        <v>0</v>
      </c>
      <c r="G338" s="63">
        <f t="shared" si="74"/>
        <v>30</v>
      </c>
      <c r="H338" s="45">
        <v>0</v>
      </c>
      <c r="I338" s="45">
        <v>0</v>
      </c>
      <c r="J338" s="45">
        <v>0</v>
      </c>
      <c r="K338" s="63">
        <v>30</v>
      </c>
      <c r="L338" s="45">
        <v>0</v>
      </c>
      <c r="M338" s="47">
        <v>0</v>
      </c>
    </row>
    <row r="339" spans="1:13" s="9" customFormat="1" ht="30" customHeight="1">
      <c r="A339" s="161"/>
      <c r="B339" s="103" t="s">
        <v>346</v>
      </c>
      <c r="C339" s="104" t="s">
        <v>77</v>
      </c>
      <c r="D339" s="104" t="s">
        <v>76</v>
      </c>
      <c r="E339" s="63">
        <f t="shared" si="72"/>
        <v>30</v>
      </c>
      <c r="F339" s="63">
        <f t="shared" si="73"/>
        <v>0</v>
      </c>
      <c r="G339" s="63">
        <f t="shared" si="74"/>
        <v>30</v>
      </c>
      <c r="H339" s="45">
        <v>0</v>
      </c>
      <c r="I339" s="45">
        <v>0</v>
      </c>
      <c r="J339" s="45">
        <v>0</v>
      </c>
      <c r="K339" s="63">
        <v>30</v>
      </c>
      <c r="L339" s="45">
        <v>0</v>
      </c>
      <c r="M339" s="47">
        <v>0</v>
      </c>
    </row>
    <row r="340" spans="1:13" s="9" customFormat="1" ht="25.5">
      <c r="A340" s="161"/>
      <c r="B340" s="103" t="s">
        <v>345</v>
      </c>
      <c r="C340" s="104" t="s">
        <v>77</v>
      </c>
      <c r="D340" s="104" t="s">
        <v>76</v>
      </c>
      <c r="E340" s="63">
        <f t="shared" si="72"/>
        <v>55</v>
      </c>
      <c r="F340" s="63">
        <f t="shared" si="73"/>
        <v>40</v>
      </c>
      <c r="G340" s="63">
        <f t="shared" si="74"/>
        <v>15</v>
      </c>
      <c r="H340" s="45">
        <v>0</v>
      </c>
      <c r="I340" s="45">
        <v>0</v>
      </c>
      <c r="J340" s="63">
        <v>40</v>
      </c>
      <c r="K340" s="45">
        <v>15</v>
      </c>
      <c r="L340" s="45">
        <v>0</v>
      </c>
      <c r="M340" s="47">
        <v>0</v>
      </c>
    </row>
    <row r="341" spans="1:13" s="9" customFormat="1" ht="63.75">
      <c r="A341" s="161"/>
      <c r="B341" s="103" t="s">
        <v>344</v>
      </c>
      <c r="C341" s="104" t="s">
        <v>77</v>
      </c>
      <c r="D341" s="104" t="s">
        <v>76</v>
      </c>
      <c r="E341" s="63">
        <f t="shared" si="72"/>
        <v>30</v>
      </c>
      <c r="F341" s="63">
        <f t="shared" si="73"/>
        <v>0</v>
      </c>
      <c r="G341" s="63">
        <f t="shared" si="74"/>
        <v>30</v>
      </c>
      <c r="H341" s="45">
        <v>0</v>
      </c>
      <c r="I341" s="45">
        <v>0</v>
      </c>
      <c r="J341" s="45">
        <v>0</v>
      </c>
      <c r="K341" s="63">
        <v>30</v>
      </c>
      <c r="L341" s="45">
        <v>0</v>
      </c>
      <c r="M341" s="47">
        <v>0</v>
      </c>
    </row>
    <row r="342" spans="1:13" s="9" customFormat="1" ht="25.5">
      <c r="A342" s="161"/>
      <c r="B342" s="103" t="s">
        <v>343</v>
      </c>
      <c r="C342" s="104" t="s">
        <v>77</v>
      </c>
      <c r="D342" s="104" t="s">
        <v>76</v>
      </c>
      <c r="E342" s="63">
        <f t="shared" si="72"/>
        <v>40</v>
      </c>
      <c r="F342" s="63">
        <f t="shared" si="73"/>
        <v>40</v>
      </c>
      <c r="G342" s="63">
        <f t="shared" si="74"/>
        <v>0</v>
      </c>
      <c r="H342" s="45">
        <v>0</v>
      </c>
      <c r="I342" s="45">
        <v>0</v>
      </c>
      <c r="J342" s="63">
        <v>40</v>
      </c>
      <c r="K342" s="45">
        <v>0</v>
      </c>
      <c r="L342" s="45">
        <v>0</v>
      </c>
      <c r="M342" s="47">
        <v>0</v>
      </c>
    </row>
    <row r="343" spans="1:13" s="9" customFormat="1">
      <c r="A343" s="161"/>
      <c r="B343" s="150" t="s">
        <v>1</v>
      </c>
      <c r="C343" s="150"/>
      <c r="D343" s="150"/>
      <c r="E343" s="56">
        <f t="shared" ref="E343:M343" si="75">SUM(E332:E342)</f>
        <v>505</v>
      </c>
      <c r="F343" s="56">
        <f t="shared" si="75"/>
        <v>400</v>
      </c>
      <c r="G343" s="56">
        <f t="shared" si="75"/>
        <v>105</v>
      </c>
      <c r="H343" s="56">
        <f t="shared" si="75"/>
        <v>0</v>
      </c>
      <c r="I343" s="56">
        <f t="shared" si="75"/>
        <v>0</v>
      </c>
      <c r="J343" s="56">
        <f t="shared" si="75"/>
        <v>400</v>
      </c>
      <c r="K343" s="56">
        <f t="shared" si="75"/>
        <v>105</v>
      </c>
      <c r="L343" s="56">
        <f t="shared" si="75"/>
        <v>0</v>
      </c>
      <c r="M343" s="57">
        <f t="shared" si="75"/>
        <v>0</v>
      </c>
    </row>
    <row r="344" spans="1:13">
      <c r="A344" s="133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5"/>
    </row>
    <row r="345" spans="1:13">
      <c r="A345" s="145" t="s">
        <v>342</v>
      </c>
      <c r="B345" s="96" t="s">
        <v>341</v>
      </c>
      <c r="C345" s="96" t="s">
        <v>119</v>
      </c>
      <c r="D345" s="96" t="s">
        <v>230</v>
      </c>
      <c r="E345" s="92">
        <f>F345+G345</f>
        <v>40</v>
      </c>
      <c r="F345" s="92">
        <f t="shared" ref="F345:G349" si="76">H345+J345+L345</f>
        <v>0</v>
      </c>
      <c r="G345" s="92">
        <f t="shared" si="76"/>
        <v>40</v>
      </c>
      <c r="H345" s="58">
        <v>0</v>
      </c>
      <c r="I345" s="58">
        <v>30</v>
      </c>
      <c r="J345" s="58">
        <v>0</v>
      </c>
      <c r="K345" s="58">
        <v>10</v>
      </c>
      <c r="L345" s="58">
        <v>0</v>
      </c>
      <c r="M345" s="59">
        <v>0</v>
      </c>
    </row>
    <row r="346" spans="1:13">
      <c r="A346" s="145"/>
      <c r="B346" s="136" t="s">
        <v>340</v>
      </c>
      <c r="C346" s="96" t="s">
        <v>119</v>
      </c>
      <c r="D346" s="96" t="s">
        <v>230</v>
      </c>
      <c r="E346" s="92">
        <f>F346+G346</f>
        <v>40</v>
      </c>
      <c r="F346" s="92">
        <f t="shared" si="76"/>
        <v>0</v>
      </c>
      <c r="G346" s="92">
        <f t="shared" si="76"/>
        <v>40</v>
      </c>
      <c r="H346" s="58">
        <v>0</v>
      </c>
      <c r="I346" s="58">
        <v>40</v>
      </c>
      <c r="J346" s="58">
        <v>0</v>
      </c>
      <c r="K346" s="58">
        <v>0</v>
      </c>
      <c r="L346" s="58">
        <v>0</v>
      </c>
      <c r="M346" s="59">
        <v>0</v>
      </c>
    </row>
    <row r="347" spans="1:13" ht="25.5">
      <c r="A347" s="145"/>
      <c r="B347" s="136"/>
      <c r="C347" s="96" t="s">
        <v>90</v>
      </c>
      <c r="D347" s="96" t="s">
        <v>89</v>
      </c>
      <c r="E347" s="92">
        <f>F347+G347</f>
        <v>10</v>
      </c>
      <c r="F347" s="92">
        <f t="shared" si="76"/>
        <v>0</v>
      </c>
      <c r="G347" s="92">
        <f t="shared" si="76"/>
        <v>10</v>
      </c>
      <c r="H347" s="58">
        <v>0</v>
      </c>
      <c r="I347" s="58">
        <v>10</v>
      </c>
      <c r="J347" s="58">
        <v>0</v>
      </c>
      <c r="K347" s="58">
        <v>0</v>
      </c>
      <c r="L347" s="58">
        <v>0</v>
      </c>
      <c r="M347" s="59">
        <v>0</v>
      </c>
    </row>
    <row r="348" spans="1:13">
      <c r="A348" s="145"/>
      <c r="B348" s="96" t="s">
        <v>339</v>
      </c>
      <c r="C348" s="96" t="s">
        <v>119</v>
      </c>
      <c r="D348" s="96" t="s">
        <v>230</v>
      </c>
      <c r="E348" s="92">
        <f>F348+G348</f>
        <v>44</v>
      </c>
      <c r="F348" s="92">
        <f t="shared" si="76"/>
        <v>0</v>
      </c>
      <c r="G348" s="92">
        <f t="shared" si="76"/>
        <v>44</v>
      </c>
      <c r="H348" s="58">
        <v>0</v>
      </c>
      <c r="I348" s="58">
        <v>44</v>
      </c>
      <c r="J348" s="58">
        <v>0</v>
      </c>
      <c r="K348" s="58">
        <v>0</v>
      </c>
      <c r="L348" s="58">
        <v>0</v>
      </c>
      <c r="M348" s="59">
        <v>0</v>
      </c>
    </row>
    <row r="349" spans="1:13" ht="25.5">
      <c r="A349" s="145"/>
      <c r="B349" s="96" t="s">
        <v>248</v>
      </c>
      <c r="C349" s="96" t="s">
        <v>182</v>
      </c>
      <c r="D349" s="96" t="s">
        <v>238</v>
      </c>
      <c r="E349" s="92">
        <f>F349+G349</f>
        <v>6</v>
      </c>
      <c r="F349" s="92">
        <f t="shared" si="76"/>
        <v>0</v>
      </c>
      <c r="G349" s="92">
        <f t="shared" si="76"/>
        <v>6</v>
      </c>
      <c r="H349" s="58">
        <v>0</v>
      </c>
      <c r="I349" s="58">
        <v>6</v>
      </c>
      <c r="J349" s="58">
        <v>0</v>
      </c>
      <c r="K349" s="58">
        <v>0</v>
      </c>
      <c r="L349" s="58">
        <v>0</v>
      </c>
      <c r="M349" s="59">
        <v>0</v>
      </c>
    </row>
    <row r="350" spans="1:13">
      <c r="A350" s="145"/>
      <c r="B350" s="93" t="s">
        <v>1</v>
      </c>
      <c r="C350" s="93"/>
      <c r="D350" s="93"/>
      <c r="E350" s="110">
        <f t="shared" ref="E350:M350" si="77">SUM(E345:E349)</f>
        <v>140</v>
      </c>
      <c r="F350" s="110">
        <f t="shared" si="77"/>
        <v>0</v>
      </c>
      <c r="G350" s="110">
        <f t="shared" si="77"/>
        <v>140</v>
      </c>
      <c r="H350" s="110">
        <f t="shared" si="77"/>
        <v>0</v>
      </c>
      <c r="I350" s="110">
        <f t="shared" si="77"/>
        <v>130</v>
      </c>
      <c r="J350" s="110">
        <f t="shared" si="77"/>
        <v>0</v>
      </c>
      <c r="K350" s="110">
        <f t="shared" si="77"/>
        <v>10</v>
      </c>
      <c r="L350" s="110">
        <f t="shared" si="77"/>
        <v>0</v>
      </c>
      <c r="M350" s="111">
        <f t="shared" si="77"/>
        <v>0</v>
      </c>
    </row>
    <row r="351" spans="1:13">
      <c r="A351" s="133"/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  <c r="L351" s="134"/>
      <c r="M351" s="135"/>
    </row>
    <row r="352" spans="1:13" ht="35.25" customHeight="1">
      <c r="A352" s="145" t="s">
        <v>338</v>
      </c>
      <c r="B352" s="96" t="s">
        <v>71</v>
      </c>
      <c r="C352" s="136" t="s">
        <v>2</v>
      </c>
      <c r="D352" s="136" t="s">
        <v>334</v>
      </c>
      <c r="E352" s="92">
        <f>F352+G352</f>
        <v>35</v>
      </c>
      <c r="F352" s="92">
        <f>H352+J352+L352</f>
        <v>35</v>
      </c>
      <c r="G352" s="92">
        <f>I352+K352+M352</f>
        <v>0</v>
      </c>
      <c r="H352" s="92">
        <v>30</v>
      </c>
      <c r="I352" s="92">
        <v>0</v>
      </c>
      <c r="J352" s="92">
        <v>0</v>
      </c>
      <c r="K352" s="92">
        <v>0</v>
      </c>
      <c r="L352" s="92">
        <v>5</v>
      </c>
      <c r="M352" s="97">
        <v>0</v>
      </c>
    </row>
    <row r="353" spans="1:13" ht="27.75" customHeight="1">
      <c r="A353" s="145"/>
      <c r="B353" s="96" t="s">
        <v>70</v>
      </c>
      <c r="C353" s="136"/>
      <c r="D353" s="136"/>
      <c r="E353" s="92">
        <f>F353+G353</f>
        <v>95</v>
      </c>
      <c r="F353" s="92">
        <f>H353+J353+L353</f>
        <v>95</v>
      </c>
      <c r="G353" s="92">
        <f>I353+K353+M353</f>
        <v>0</v>
      </c>
      <c r="H353" s="92">
        <v>18</v>
      </c>
      <c r="I353" s="92">
        <v>0</v>
      </c>
      <c r="J353" s="92">
        <v>0</v>
      </c>
      <c r="K353" s="92">
        <v>0</v>
      </c>
      <c r="L353" s="92">
        <v>77</v>
      </c>
      <c r="M353" s="97">
        <v>0</v>
      </c>
    </row>
    <row r="354" spans="1:13">
      <c r="A354" s="145"/>
      <c r="B354" s="132" t="s">
        <v>1</v>
      </c>
      <c r="C354" s="132"/>
      <c r="D354" s="132"/>
      <c r="E354" s="110">
        <f t="shared" ref="E354:M354" si="78">SUM(E352:E353)</f>
        <v>130</v>
      </c>
      <c r="F354" s="110">
        <f t="shared" si="78"/>
        <v>130</v>
      </c>
      <c r="G354" s="110">
        <f t="shared" si="78"/>
        <v>0</v>
      </c>
      <c r="H354" s="110">
        <f t="shared" si="78"/>
        <v>48</v>
      </c>
      <c r="I354" s="110">
        <f t="shared" si="78"/>
        <v>0</v>
      </c>
      <c r="J354" s="110">
        <f t="shared" si="78"/>
        <v>0</v>
      </c>
      <c r="K354" s="110">
        <f t="shared" si="78"/>
        <v>0</v>
      </c>
      <c r="L354" s="110">
        <f t="shared" si="78"/>
        <v>82</v>
      </c>
      <c r="M354" s="111">
        <f t="shared" si="78"/>
        <v>0</v>
      </c>
    </row>
    <row r="355" spans="1:13">
      <c r="A355" s="133"/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  <c r="L355" s="134"/>
      <c r="M355" s="135"/>
    </row>
    <row r="356" spans="1:13" ht="63.75">
      <c r="A356" s="145" t="s">
        <v>337</v>
      </c>
      <c r="B356" s="96" t="s">
        <v>336</v>
      </c>
      <c r="C356" s="96" t="s">
        <v>335</v>
      </c>
      <c r="D356" s="96" t="s">
        <v>334</v>
      </c>
      <c r="E356" s="92">
        <f>F356</f>
        <v>150</v>
      </c>
      <c r="F356" s="92">
        <f>H356+J356+L356</f>
        <v>150</v>
      </c>
      <c r="G356" s="92">
        <v>0</v>
      </c>
      <c r="H356" s="92">
        <v>75</v>
      </c>
      <c r="I356" s="92">
        <v>0</v>
      </c>
      <c r="J356" s="92">
        <v>0</v>
      </c>
      <c r="K356" s="92">
        <v>0</v>
      </c>
      <c r="L356" s="92">
        <v>75</v>
      </c>
      <c r="M356" s="97">
        <v>0</v>
      </c>
    </row>
    <row r="357" spans="1:13">
      <c r="A357" s="145"/>
      <c r="B357" s="132" t="s">
        <v>1</v>
      </c>
      <c r="C357" s="132"/>
      <c r="D357" s="132"/>
      <c r="E357" s="110">
        <f t="shared" ref="E357:M357" si="79">SUM(E356)</f>
        <v>150</v>
      </c>
      <c r="F357" s="110">
        <f t="shared" si="79"/>
        <v>150</v>
      </c>
      <c r="G357" s="110">
        <f t="shared" si="79"/>
        <v>0</v>
      </c>
      <c r="H357" s="110">
        <f t="shared" si="79"/>
        <v>75</v>
      </c>
      <c r="I357" s="110">
        <f t="shared" si="79"/>
        <v>0</v>
      </c>
      <c r="J357" s="110">
        <f t="shared" si="79"/>
        <v>0</v>
      </c>
      <c r="K357" s="110">
        <f t="shared" si="79"/>
        <v>0</v>
      </c>
      <c r="L357" s="110">
        <f t="shared" si="79"/>
        <v>75</v>
      </c>
      <c r="M357" s="111">
        <f t="shared" si="79"/>
        <v>0</v>
      </c>
    </row>
    <row r="358" spans="1:13" ht="19.5" customHeight="1">
      <c r="A358" s="133"/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  <c r="L358" s="134"/>
      <c r="M358" s="135"/>
    </row>
    <row r="359" spans="1:13" ht="18" customHeight="1">
      <c r="A359" s="25" t="s">
        <v>333</v>
      </c>
      <c r="B359" s="93"/>
      <c r="C359" s="93"/>
      <c r="D359" s="93"/>
      <c r="E359" s="17"/>
      <c r="F359" s="17"/>
      <c r="G359" s="17"/>
      <c r="H359" s="17"/>
      <c r="I359" s="17"/>
      <c r="J359" s="17"/>
      <c r="K359" s="17"/>
      <c r="L359" s="17"/>
      <c r="M359" s="16"/>
    </row>
    <row r="360" spans="1:13">
      <c r="A360" s="145" t="s">
        <v>332</v>
      </c>
      <c r="B360" s="136" t="s">
        <v>325</v>
      </c>
      <c r="C360" s="136" t="s">
        <v>80</v>
      </c>
      <c r="D360" s="96" t="s">
        <v>79</v>
      </c>
      <c r="E360" s="92">
        <f t="shared" ref="E360:E374" si="80">F360+G360</f>
        <v>23</v>
      </c>
      <c r="F360" s="92">
        <f t="shared" ref="F360:G363" si="81">H360+J360+L360</f>
        <v>22</v>
      </c>
      <c r="G360" s="92">
        <f t="shared" si="81"/>
        <v>1</v>
      </c>
      <c r="H360" s="58">
        <v>21</v>
      </c>
      <c r="I360" s="58">
        <v>1</v>
      </c>
      <c r="J360" s="58">
        <v>0</v>
      </c>
      <c r="K360" s="58">
        <v>0</v>
      </c>
      <c r="L360" s="58">
        <v>1</v>
      </c>
      <c r="M360" s="59">
        <v>0</v>
      </c>
    </row>
    <row r="361" spans="1:13">
      <c r="A361" s="145"/>
      <c r="B361" s="136"/>
      <c r="C361" s="136"/>
      <c r="D361" s="96" t="s">
        <v>82</v>
      </c>
      <c r="E361" s="92">
        <v>8</v>
      </c>
      <c r="F361" s="92">
        <v>8</v>
      </c>
      <c r="G361" s="92">
        <f t="shared" si="81"/>
        <v>0</v>
      </c>
      <c r="H361" s="92">
        <v>8</v>
      </c>
      <c r="I361" s="92">
        <v>0</v>
      </c>
      <c r="J361" s="92">
        <v>0</v>
      </c>
      <c r="K361" s="92">
        <v>0</v>
      </c>
      <c r="L361" s="92">
        <v>0</v>
      </c>
      <c r="M361" s="97">
        <v>0</v>
      </c>
    </row>
    <row r="362" spans="1:13" ht="20.25" customHeight="1">
      <c r="A362" s="145"/>
      <c r="B362" s="136"/>
      <c r="C362" s="136"/>
      <c r="D362" s="96" t="s">
        <v>84</v>
      </c>
      <c r="E362" s="92">
        <f t="shared" si="80"/>
        <v>15</v>
      </c>
      <c r="F362" s="92">
        <f t="shared" si="81"/>
        <v>15</v>
      </c>
      <c r="G362" s="92">
        <f t="shared" si="81"/>
        <v>0</v>
      </c>
      <c r="H362" s="92">
        <v>15</v>
      </c>
      <c r="I362" s="92">
        <v>0</v>
      </c>
      <c r="J362" s="92">
        <v>0</v>
      </c>
      <c r="K362" s="92">
        <v>0</v>
      </c>
      <c r="L362" s="92">
        <v>0</v>
      </c>
      <c r="M362" s="97">
        <v>0</v>
      </c>
    </row>
    <row r="363" spans="1:13" ht="41.25" customHeight="1">
      <c r="A363" s="145"/>
      <c r="B363" s="96" t="s">
        <v>331</v>
      </c>
      <c r="C363" s="96" t="s">
        <v>182</v>
      </c>
      <c r="D363" s="96" t="s">
        <v>238</v>
      </c>
      <c r="E363" s="92">
        <f t="shared" si="80"/>
        <v>6</v>
      </c>
      <c r="F363" s="92">
        <f t="shared" si="81"/>
        <v>5</v>
      </c>
      <c r="G363" s="92">
        <f t="shared" si="81"/>
        <v>1</v>
      </c>
      <c r="H363" s="92">
        <v>5</v>
      </c>
      <c r="I363" s="92">
        <v>1</v>
      </c>
      <c r="J363" s="92">
        <v>0</v>
      </c>
      <c r="K363" s="92">
        <v>0</v>
      </c>
      <c r="L363" s="92">
        <v>0</v>
      </c>
      <c r="M363" s="97">
        <v>0</v>
      </c>
    </row>
    <row r="364" spans="1:13">
      <c r="A364" s="145"/>
      <c r="B364" s="136" t="s">
        <v>187</v>
      </c>
      <c r="C364" s="96" t="s">
        <v>330</v>
      </c>
      <c r="D364" s="96" t="s">
        <v>289</v>
      </c>
      <c r="E364" s="92">
        <v>1</v>
      </c>
      <c r="F364" s="92">
        <v>0</v>
      </c>
      <c r="G364" s="92">
        <v>1</v>
      </c>
      <c r="H364" s="92">
        <v>0</v>
      </c>
      <c r="I364" s="92">
        <v>1</v>
      </c>
      <c r="J364" s="92">
        <v>0</v>
      </c>
      <c r="K364" s="92">
        <v>0</v>
      </c>
      <c r="L364" s="92">
        <v>0</v>
      </c>
      <c r="M364" s="97">
        <v>0</v>
      </c>
    </row>
    <row r="365" spans="1:13">
      <c r="A365" s="145"/>
      <c r="B365" s="136"/>
      <c r="C365" s="96" t="s">
        <v>105</v>
      </c>
      <c r="D365" s="96" t="s">
        <v>104</v>
      </c>
      <c r="E365" s="92">
        <v>3</v>
      </c>
      <c r="F365" s="92">
        <v>3</v>
      </c>
      <c r="G365" s="92">
        <f t="shared" ref="G365:G375" si="82">I365+K365+M365</f>
        <v>0</v>
      </c>
      <c r="H365" s="92">
        <v>3</v>
      </c>
      <c r="I365" s="92">
        <v>0</v>
      </c>
      <c r="J365" s="92">
        <v>0</v>
      </c>
      <c r="K365" s="92">
        <v>0</v>
      </c>
      <c r="L365" s="92">
        <v>0</v>
      </c>
      <c r="M365" s="97">
        <v>0</v>
      </c>
    </row>
    <row r="366" spans="1:13">
      <c r="A366" s="145"/>
      <c r="B366" s="136"/>
      <c r="C366" s="136" t="s">
        <v>115</v>
      </c>
      <c r="D366" s="96" t="s">
        <v>232</v>
      </c>
      <c r="E366" s="92">
        <f t="shared" si="80"/>
        <v>22</v>
      </c>
      <c r="F366" s="92">
        <f t="shared" ref="F366:F374" si="83">H366+J366+L366</f>
        <v>22</v>
      </c>
      <c r="G366" s="92">
        <f t="shared" si="82"/>
        <v>0</v>
      </c>
      <c r="H366" s="92">
        <v>21</v>
      </c>
      <c r="I366" s="92">
        <v>0</v>
      </c>
      <c r="J366" s="92">
        <v>0</v>
      </c>
      <c r="K366" s="92">
        <v>0</v>
      </c>
      <c r="L366" s="92">
        <v>1</v>
      </c>
      <c r="M366" s="97">
        <v>0</v>
      </c>
    </row>
    <row r="367" spans="1:13">
      <c r="A367" s="145"/>
      <c r="B367" s="136"/>
      <c r="C367" s="136"/>
      <c r="D367" s="96" t="s">
        <v>114</v>
      </c>
      <c r="E367" s="92">
        <f t="shared" si="80"/>
        <v>20</v>
      </c>
      <c r="F367" s="92">
        <f t="shared" si="83"/>
        <v>20</v>
      </c>
      <c r="G367" s="92">
        <f t="shared" si="82"/>
        <v>0</v>
      </c>
      <c r="H367" s="92">
        <v>20</v>
      </c>
      <c r="I367" s="92">
        <v>0</v>
      </c>
      <c r="J367" s="92">
        <v>0</v>
      </c>
      <c r="K367" s="92">
        <v>0</v>
      </c>
      <c r="L367" s="92">
        <v>0</v>
      </c>
      <c r="M367" s="97">
        <v>0</v>
      </c>
    </row>
    <row r="368" spans="1:13">
      <c r="A368" s="145"/>
      <c r="B368" s="96" t="s">
        <v>218</v>
      </c>
      <c r="C368" s="96" t="s">
        <v>119</v>
      </c>
      <c r="D368" s="96" t="s">
        <v>118</v>
      </c>
      <c r="E368" s="92">
        <f t="shared" si="80"/>
        <v>36</v>
      </c>
      <c r="F368" s="92">
        <f t="shared" si="83"/>
        <v>11</v>
      </c>
      <c r="G368" s="92">
        <f t="shared" si="82"/>
        <v>25</v>
      </c>
      <c r="H368" s="92">
        <v>10</v>
      </c>
      <c r="I368" s="92">
        <v>25</v>
      </c>
      <c r="J368" s="92">
        <v>0</v>
      </c>
      <c r="K368" s="92">
        <v>0</v>
      </c>
      <c r="L368" s="92">
        <v>1</v>
      </c>
      <c r="M368" s="97">
        <v>0</v>
      </c>
    </row>
    <row r="369" spans="1:13">
      <c r="A369" s="145"/>
      <c r="B369" s="136" t="s">
        <v>142</v>
      </c>
      <c r="C369" s="96" t="s">
        <v>329</v>
      </c>
      <c r="D369" s="96" t="s">
        <v>328</v>
      </c>
      <c r="E369" s="92">
        <f t="shared" si="80"/>
        <v>8</v>
      </c>
      <c r="F369" s="92">
        <f t="shared" si="83"/>
        <v>8</v>
      </c>
      <c r="G369" s="92">
        <f t="shared" si="82"/>
        <v>0</v>
      </c>
      <c r="H369" s="92">
        <v>8</v>
      </c>
      <c r="I369" s="92">
        <v>0</v>
      </c>
      <c r="J369" s="92">
        <v>0</v>
      </c>
      <c r="K369" s="92">
        <v>0</v>
      </c>
      <c r="L369" s="92">
        <v>0</v>
      </c>
      <c r="M369" s="97">
        <v>0</v>
      </c>
    </row>
    <row r="370" spans="1:13">
      <c r="A370" s="145"/>
      <c r="B370" s="136"/>
      <c r="C370" s="96" t="s">
        <v>122</v>
      </c>
      <c r="D370" s="96" t="s">
        <v>121</v>
      </c>
      <c r="E370" s="92">
        <v>42</v>
      </c>
      <c r="F370" s="92">
        <v>42</v>
      </c>
      <c r="G370" s="92">
        <f t="shared" si="82"/>
        <v>0</v>
      </c>
      <c r="H370" s="92">
        <v>40</v>
      </c>
      <c r="I370" s="92">
        <v>0</v>
      </c>
      <c r="J370" s="92">
        <v>0</v>
      </c>
      <c r="K370" s="92">
        <v>0</v>
      </c>
      <c r="L370" s="92">
        <v>2</v>
      </c>
      <c r="M370" s="97">
        <v>0</v>
      </c>
    </row>
    <row r="371" spans="1:13">
      <c r="A371" s="145"/>
      <c r="B371" s="96" t="s">
        <v>135</v>
      </c>
      <c r="C371" s="96" t="s">
        <v>100</v>
      </c>
      <c r="D371" s="96" t="s">
        <v>102</v>
      </c>
      <c r="E371" s="92">
        <v>26</v>
      </c>
      <c r="F371" s="92">
        <v>26</v>
      </c>
      <c r="G371" s="92">
        <f t="shared" si="82"/>
        <v>0</v>
      </c>
      <c r="H371" s="92">
        <v>25</v>
      </c>
      <c r="I371" s="92">
        <v>0</v>
      </c>
      <c r="J371" s="92">
        <v>0</v>
      </c>
      <c r="K371" s="92">
        <v>0</v>
      </c>
      <c r="L371" s="92">
        <v>1</v>
      </c>
      <c r="M371" s="97">
        <v>0</v>
      </c>
    </row>
    <row r="372" spans="1:13">
      <c r="A372" s="145"/>
      <c r="B372" s="136" t="s">
        <v>327</v>
      </c>
      <c r="C372" s="136" t="s">
        <v>235</v>
      </c>
      <c r="D372" s="96" t="s">
        <v>237</v>
      </c>
      <c r="E372" s="92">
        <f t="shared" si="80"/>
        <v>10</v>
      </c>
      <c r="F372" s="92">
        <f t="shared" si="83"/>
        <v>10</v>
      </c>
      <c r="G372" s="92">
        <f t="shared" si="82"/>
        <v>0</v>
      </c>
      <c r="H372" s="92">
        <v>0</v>
      </c>
      <c r="I372" s="92">
        <v>0</v>
      </c>
      <c r="J372" s="92">
        <v>10</v>
      </c>
      <c r="K372" s="92">
        <v>0</v>
      </c>
      <c r="L372" s="92">
        <v>0</v>
      </c>
      <c r="M372" s="97">
        <v>0</v>
      </c>
    </row>
    <row r="373" spans="1:13">
      <c r="A373" s="145"/>
      <c r="B373" s="136"/>
      <c r="C373" s="136"/>
      <c r="D373" s="96" t="s">
        <v>234</v>
      </c>
      <c r="E373" s="92">
        <v>60</v>
      </c>
      <c r="F373" s="92">
        <v>60</v>
      </c>
      <c r="G373" s="92">
        <f t="shared" si="82"/>
        <v>0</v>
      </c>
      <c r="H373" s="92">
        <v>0</v>
      </c>
      <c r="I373" s="92">
        <v>0</v>
      </c>
      <c r="J373" s="92">
        <v>55</v>
      </c>
      <c r="K373" s="92">
        <v>0</v>
      </c>
      <c r="L373" s="92">
        <v>5</v>
      </c>
      <c r="M373" s="97">
        <v>0</v>
      </c>
    </row>
    <row r="374" spans="1:13" ht="29.25" customHeight="1">
      <c r="A374" s="145"/>
      <c r="B374" s="96" t="s">
        <v>229</v>
      </c>
      <c r="C374" s="96" t="s">
        <v>90</v>
      </c>
      <c r="D374" s="96" t="s">
        <v>89</v>
      </c>
      <c r="E374" s="92">
        <f t="shared" si="80"/>
        <v>20</v>
      </c>
      <c r="F374" s="92">
        <f t="shared" si="83"/>
        <v>0</v>
      </c>
      <c r="G374" s="92">
        <f t="shared" si="82"/>
        <v>20</v>
      </c>
      <c r="H374" s="92">
        <v>0</v>
      </c>
      <c r="I374" s="92">
        <v>20</v>
      </c>
      <c r="J374" s="92">
        <v>0</v>
      </c>
      <c r="K374" s="92">
        <v>0</v>
      </c>
      <c r="L374" s="92">
        <v>0</v>
      </c>
      <c r="M374" s="97">
        <v>0</v>
      </c>
    </row>
    <row r="375" spans="1:13" ht="29.25" customHeight="1">
      <c r="A375" s="145"/>
      <c r="B375" s="96" t="s">
        <v>314</v>
      </c>
      <c r="C375" s="96" t="s">
        <v>110</v>
      </c>
      <c r="D375" s="96" t="s">
        <v>109</v>
      </c>
      <c r="E375" s="92">
        <v>21</v>
      </c>
      <c r="F375" s="92">
        <v>19</v>
      </c>
      <c r="G375" s="92">
        <f t="shared" si="82"/>
        <v>2</v>
      </c>
      <c r="H375" s="92">
        <v>18</v>
      </c>
      <c r="I375" s="92">
        <v>2</v>
      </c>
      <c r="J375" s="92">
        <v>0</v>
      </c>
      <c r="K375" s="92">
        <v>0</v>
      </c>
      <c r="L375" s="92">
        <v>1</v>
      </c>
      <c r="M375" s="97">
        <v>0</v>
      </c>
    </row>
    <row r="376" spans="1:13">
      <c r="A376" s="145"/>
      <c r="B376" s="132" t="s">
        <v>1</v>
      </c>
      <c r="C376" s="132"/>
      <c r="D376" s="132"/>
      <c r="E376" s="110">
        <f t="shared" ref="E376:M376" si="84">SUM(E360:E375)</f>
        <v>321</v>
      </c>
      <c r="F376" s="110">
        <f t="shared" si="84"/>
        <v>271</v>
      </c>
      <c r="G376" s="110">
        <f t="shared" si="84"/>
        <v>50</v>
      </c>
      <c r="H376" s="110">
        <f t="shared" si="84"/>
        <v>194</v>
      </c>
      <c r="I376" s="110">
        <f t="shared" si="84"/>
        <v>50</v>
      </c>
      <c r="J376" s="110">
        <f t="shared" si="84"/>
        <v>65</v>
      </c>
      <c r="K376" s="110">
        <f t="shared" si="84"/>
        <v>0</v>
      </c>
      <c r="L376" s="110">
        <f t="shared" si="84"/>
        <v>12</v>
      </c>
      <c r="M376" s="111">
        <f t="shared" si="84"/>
        <v>0</v>
      </c>
    </row>
    <row r="377" spans="1:13">
      <c r="A377" s="133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  <c r="L377" s="134"/>
      <c r="M377" s="135"/>
    </row>
    <row r="378" spans="1:13">
      <c r="A378" s="145" t="s">
        <v>326</v>
      </c>
      <c r="B378" s="136" t="s">
        <v>325</v>
      </c>
      <c r="C378" s="136" t="s">
        <v>80</v>
      </c>
      <c r="D378" s="96" t="s">
        <v>324</v>
      </c>
      <c r="E378" s="92">
        <f t="shared" ref="E378:E390" si="85">F378+G378</f>
        <v>8</v>
      </c>
      <c r="F378" s="92">
        <f t="shared" ref="F378:F390" si="86">H378+J378+L378</f>
        <v>8</v>
      </c>
      <c r="G378" s="92">
        <f t="shared" ref="G378:G390" si="87">I378+K378+M378</f>
        <v>0</v>
      </c>
      <c r="H378" s="92">
        <v>8</v>
      </c>
      <c r="I378" s="92">
        <v>0</v>
      </c>
      <c r="J378" s="92">
        <v>0</v>
      </c>
      <c r="K378" s="92">
        <v>0</v>
      </c>
      <c r="L378" s="92">
        <v>0</v>
      </c>
      <c r="M378" s="97">
        <v>0</v>
      </c>
    </row>
    <row r="379" spans="1:13">
      <c r="A379" s="145"/>
      <c r="B379" s="136"/>
      <c r="C379" s="136"/>
      <c r="D379" s="96" t="s">
        <v>323</v>
      </c>
      <c r="E379" s="92">
        <f t="shared" si="85"/>
        <v>6</v>
      </c>
      <c r="F379" s="92">
        <f t="shared" si="86"/>
        <v>6</v>
      </c>
      <c r="G379" s="92">
        <f t="shared" si="87"/>
        <v>0</v>
      </c>
      <c r="H379" s="92">
        <v>6</v>
      </c>
      <c r="I379" s="92">
        <v>0</v>
      </c>
      <c r="J379" s="92">
        <v>0</v>
      </c>
      <c r="K379" s="92">
        <v>0</v>
      </c>
      <c r="L379" s="92">
        <v>0</v>
      </c>
      <c r="M379" s="97">
        <v>0</v>
      </c>
    </row>
    <row r="380" spans="1:13">
      <c r="A380" s="145"/>
      <c r="B380" s="136"/>
      <c r="C380" s="136"/>
      <c r="D380" s="96" t="s">
        <v>322</v>
      </c>
      <c r="E380" s="92">
        <f t="shared" si="85"/>
        <v>6</v>
      </c>
      <c r="F380" s="92">
        <f t="shared" si="86"/>
        <v>6</v>
      </c>
      <c r="G380" s="92">
        <f t="shared" si="87"/>
        <v>0</v>
      </c>
      <c r="H380" s="92">
        <v>6</v>
      </c>
      <c r="I380" s="92">
        <v>0</v>
      </c>
      <c r="J380" s="92">
        <v>0</v>
      </c>
      <c r="K380" s="92">
        <v>0</v>
      </c>
      <c r="L380" s="92">
        <v>0</v>
      </c>
      <c r="M380" s="97">
        <v>0</v>
      </c>
    </row>
    <row r="381" spans="1:13" ht="25.5">
      <c r="A381" s="145"/>
      <c r="B381" s="96" t="s">
        <v>321</v>
      </c>
      <c r="C381" s="96" t="s">
        <v>182</v>
      </c>
      <c r="D381" s="96" t="s">
        <v>181</v>
      </c>
      <c r="E381" s="92">
        <f t="shared" si="85"/>
        <v>6</v>
      </c>
      <c r="F381" s="92">
        <f t="shared" si="86"/>
        <v>6</v>
      </c>
      <c r="G381" s="92">
        <f t="shared" si="87"/>
        <v>0</v>
      </c>
      <c r="H381" s="92">
        <v>6</v>
      </c>
      <c r="I381" s="92">
        <v>0</v>
      </c>
      <c r="J381" s="92">
        <v>0</v>
      </c>
      <c r="K381" s="92">
        <v>0</v>
      </c>
      <c r="L381" s="92">
        <v>0</v>
      </c>
      <c r="M381" s="97">
        <v>0</v>
      </c>
    </row>
    <row r="382" spans="1:13">
      <c r="A382" s="145"/>
      <c r="B382" s="96" t="s">
        <v>320</v>
      </c>
      <c r="C382" s="96" t="s">
        <v>119</v>
      </c>
      <c r="D382" s="96" t="s">
        <v>319</v>
      </c>
      <c r="E382" s="92">
        <f t="shared" si="85"/>
        <v>30</v>
      </c>
      <c r="F382" s="92">
        <f t="shared" si="86"/>
        <v>10</v>
      </c>
      <c r="G382" s="92">
        <f t="shared" si="87"/>
        <v>20</v>
      </c>
      <c r="H382" s="92">
        <v>10</v>
      </c>
      <c r="I382" s="92">
        <v>20</v>
      </c>
      <c r="J382" s="92">
        <v>0</v>
      </c>
      <c r="K382" s="92">
        <v>0</v>
      </c>
      <c r="L382" s="92">
        <v>0</v>
      </c>
      <c r="M382" s="97">
        <v>0</v>
      </c>
    </row>
    <row r="383" spans="1:13">
      <c r="A383" s="145"/>
      <c r="B383" s="136" t="s">
        <v>318</v>
      </c>
      <c r="C383" s="96" t="s">
        <v>271</v>
      </c>
      <c r="D383" s="96" t="s">
        <v>140</v>
      </c>
      <c r="E383" s="92">
        <f t="shared" si="85"/>
        <v>54</v>
      </c>
      <c r="F383" s="92">
        <f t="shared" si="86"/>
        <v>54</v>
      </c>
      <c r="G383" s="92">
        <f t="shared" si="87"/>
        <v>0</v>
      </c>
      <c r="H383" s="92">
        <v>54</v>
      </c>
      <c r="I383" s="92">
        <v>0</v>
      </c>
      <c r="J383" s="92">
        <v>0</v>
      </c>
      <c r="K383" s="92">
        <v>0</v>
      </c>
      <c r="L383" s="92">
        <v>0</v>
      </c>
      <c r="M383" s="97">
        <v>0</v>
      </c>
    </row>
    <row r="384" spans="1:13">
      <c r="A384" s="145"/>
      <c r="B384" s="136"/>
      <c r="C384" s="96" t="s">
        <v>317</v>
      </c>
      <c r="D384" s="96" t="s">
        <v>133</v>
      </c>
      <c r="E384" s="92">
        <f t="shared" si="85"/>
        <v>15</v>
      </c>
      <c r="F384" s="92">
        <f t="shared" si="86"/>
        <v>15</v>
      </c>
      <c r="G384" s="92">
        <f t="shared" si="87"/>
        <v>0</v>
      </c>
      <c r="H384" s="92">
        <v>15</v>
      </c>
      <c r="I384" s="92">
        <v>0</v>
      </c>
      <c r="J384" s="92">
        <v>0</v>
      </c>
      <c r="K384" s="92">
        <v>0</v>
      </c>
      <c r="L384" s="92">
        <v>0</v>
      </c>
      <c r="M384" s="97">
        <v>0</v>
      </c>
    </row>
    <row r="385" spans="1:13" ht="25.5">
      <c r="A385" s="145"/>
      <c r="B385" s="96" t="s">
        <v>91</v>
      </c>
      <c r="C385" s="96" t="s">
        <v>90</v>
      </c>
      <c r="D385" s="96" t="s">
        <v>184</v>
      </c>
      <c r="E385" s="92">
        <f t="shared" si="85"/>
        <v>15</v>
      </c>
      <c r="F385" s="92">
        <f t="shared" si="86"/>
        <v>0</v>
      </c>
      <c r="G385" s="92">
        <f t="shared" si="87"/>
        <v>15</v>
      </c>
      <c r="H385" s="92">
        <v>0</v>
      </c>
      <c r="I385" s="92">
        <v>15</v>
      </c>
      <c r="J385" s="92">
        <v>0</v>
      </c>
      <c r="K385" s="92">
        <v>0</v>
      </c>
      <c r="L385" s="92">
        <v>0</v>
      </c>
      <c r="M385" s="97">
        <v>0</v>
      </c>
    </row>
    <row r="386" spans="1:13">
      <c r="A386" s="145"/>
      <c r="B386" s="126" t="s">
        <v>117</v>
      </c>
      <c r="C386" s="96" t="s">
        <v>115</v>
      </c>
      <c r="D386" s="96" t="s">
        <v>178</v>
      </c>
      <c r="E386" s="92">
        <f t="shared" si="85"/>
        <v>28</v>
      </c>
      <c r="F386" s="92">
        <f t="shared" si="86"/>
        <v>28</v>
      </c>
      <c r="G386" s="92">
        <f t="shared" si="87"/>
        <v>0</v>
      </c>
      <c r="H386" s="92">
        <v>28</v>
      </c>
      <c r="I386" s="92">
        <v>0</v>
      </c>
      <c r="J386" s="92">
        <v>0</v>
      </c>
      <c r="K386" s="92">
        <v>0</v>
      </c>
      <c r="L386" s="92">
        <v>0</v>
      </c>
      <c r="M386" s="97">
        <v>0</v>
      </c>
    </row>
    <row r="387" spans="1:13">
      <c r="A387" s="145"/>
      <c r="B387" s="147"/>
      <c r="C387" s="96" t="s">
        <v>290</v>
      </c>
      <c r="D387" s="96" t="s">
        <v>289</v>
      </c>
      <c r="E387" s="92">
        <f t="shared" si="85"/>
        <v>2</v>
      </c>
      <c r="F387" s="92">
        <f t="shared" si="86"/>
        <v>0</v>
      </c>
      <c r="G387" s="92">
        <f t="shared" si="87"/>
        <v>2</v>
      </c>
      <c r="H387" s="92">
        <v>0</v>
      </c>
      <c r="I387" s="92">
        <v>2</v>
      </c>
      <c r="J387" s="92">
        <v>0</v>
      </c>
      <c r="K387" s="92">
        <v>0</v>
      </c>
      <c r="L387" s="92">
        <v>0</v>
      </c>
      <c r="M387" s="97">
        <v>0</v>
      </c>
    </row>
    <row r="388" spans="1:13" ht="25.5">
      <c r="A388" s="145"/>
      <c r="B388" s="127"/>
      <c r="C388" s="96" t="s">
        <v>110</v>
      </c>
      <c r="D388" s="96" t="s">
        <v>176</v>
      </c>
      <c r="E388" s="92">
        <f t="shared" si="85"/>
        <v>15</v>
      </c>
      <c r="F388" s="92">
        <f t="shared" si="86"/>
        <v>15</v>
      </c>
      <c r="G388" s="92">
        <f t="shared" si="87"/>
        <v>0</v>
      </c>
      <c r="H388" s="92">
        <v>15</v>
      </c>
      <c r="I388" s="92">
        <v>0</v>
      </c>
      <c r="J388" s="92">
        <v>0</v>
      </c>
      <c r="K388" s="92">
        <v>0</v>
      </c>
      <c r="L388" s="92">
        <v>0</v>
      </c>
      <c r="M388" s="97">
        <v>0</v>
      </c>
    </row>
    <row r="389" spans="1:13">
      <c r="A389" s="145"/>
      <c r="B389" s="136" t="s">
        <v>236</v>
      </c>
      <c r="C389" s="136" t="s">
        <v>235</v>
      </c>
      <c r="D389" s="96" t="s">
        <v>69</v>
      </c>
      <c r="E389" s="92">
        <f t="shared" si="85"/>
        <v>5</v>
      </c>
      <c r="F389" s="92">
        <f t="shared" si="86"/>
        <v>5</v>
      </c>
      <c r="G389" s="92">
        <f t="shared" si="87"/>
        <v>0</v>
      </c>
      <c r="H389" s="92">
        <v>0</v>
      </c>
      <c r="I389" s="92">
        <v>0</v>
      </c>
      <c r="J389" s="92">
        <v>5</v>
      </c>
      <c r="K389" s="92">
        <v>0</v>
      </c>
      <c r="L389" s="92">
        <v>0</v>
      </c>
      <c r="M389" s="97">
        <v>0</v>
      </c>
    </row>
    <row r="390" spans="1:13">
      <c r="A390" s="145"/>
      <c r="B390" s="136"/>
      <c r="C390" s="136"/>
      <c r="D390" s="96" t="s">
        <v>173</v>
      </c>
      <c r="E390" s="92">
        <f t="shared" si="85"/>
        <v>30</v>
      </c>
      <c r="F390" s="92">
        <f t="shared" si="86"/>
        <v>30</v>
      </c>
      <c r="G390" s="92">
        <f t="shared" si="87"/>
        <v>0</v>
      </c>
      <c r="H390" s="92">
        <v>0</v>
      </c>
      <c r="I390" s="92">
        <v>0</v>
      </c>
      <c r="J390" s="92">
        <v>30</v>
      </c>
      <c r="K390" s="92">
        <v>0</v>
      </c>
      <c r="L390" s="92">
        <v>0</v>
      </c>
      <c r="M390" s="97">
        <v>0</v>
      </c>
    </row>
    <row r="391" spans="1:13">
      <c r="A391" s="145"/>
      <c r="B391" s="132" t="s">
        <v>1</v>
      </c>
      <c r="C391" s="132"/>
      <c r="D391" s="132"/>
      <c r="E391" s="110">
        <f t="shared" ref="E391:M391" si="88">SUM(E378:E390)</f>
        <v>220</v>
      </c>
      <c r="F391" s="110">
        <f t="shared" si="88"/>
        <v>183</v>
      </c>
      <c r="G391" s="110">
        <f t="shared" si="88"/>
        <v>37</v>
      </c>
      <c r="H391" s="110">
        <f t="shared" si="88"/>
        <v>148</v>
      </c>
      <c r="I391" s="110">
        <f t="shared" si="88"/>
        <v>37</v>
      </c>
      <c r="J391" s="110">
        <f t="shared" si="88"/>
        <v>35</v>
      </c>
      <c r="K391" s="110">
        <f t="shared" si="88"/>
        <v>0</v>
      </c>
      <c r="L391" s="110">
        <f t="shared" si="88"/>
        <v>0</v>
      </c>
      <c r="M391" s="111">
        <f t="shared" si="88"/>
        <v>0</v>
      </c>
    </row>
    <row r="392" spans="1:13" ht="9" customHeight="1">
      <c r="A392" s="133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  <c r="L392" s="134"/>
      <c r="M392" s="135"/>
    </row>
    <row r="393" spans="1:13" ht="25.5">
      <c r="A393" s="145" t="s">
        <v>316</v>
      </c>
      <c r="B393" s="136" t="s">
        <v>186</v>
      </c>
      <c r="C393" s="96" t="s">
        <v>149</v>
      </c>
      <c r="D393" s="96" t="s">
        <v>148</v>
      </c>
      <c r="E393" s="92">
        <f t="shared" ref="E393:E413" si="89">F393+G393</f>
        <v>2</v>
      </c>
      <c r="F393" s="92">
        <v>0</v>
      </c>
      <c r="G393" s="45">
        <v>2</v>
      </c>
      <c r="H393" s="92">
        <v>0</v>
      </c>
      <c r="I393" s="92">
        <v>2</v>
      </c>
      <c r="J393" s="92">
        <v>0</v>
      </c>
      <c r="K393" s="92">
        <v>0</v>
      </c>
      <c r="L393" s="92">
        <v>0</v>
      </c>
      <c r="M393" s="97">
        <v>0</v>
      </c>
    </row>
    <row r="394" spans="1:13">
      <c r="A394" s="145"/>
      <c r="B394" s="136"/>
      <c r="C394" s="136" t="s">
        <v>152</v>
      </c>
      <c r="D394" s="96" t="s">
        <v>155</v>
      </c>
      <c r="E394" s="92">
        <f t="shared" si="89"/>
        <v>20</v>
      </c>
      <c r="F394" s="92">
        <v>20</v>
      </c>
      <c r="G394" s="92">
        <f t="shared" ref="G394:G399" si="90">I394+K394+M394</f>
        <v>0</v>
      </c>
      <c r="H394" s="92">
        <v>20</v>
      </c>
      <c r="I394" s="110">
        <v>0</v>
      </c>
      <c r="J394" s="110">
        <v>0</v>
      </c>
      <c r="K394" s="110">
        <v>0</v>
      </c>
      <c r="L394" s="110">
        <v>0</v>
      </c>
      <c r="M394" s="111">
        <v>0</v>
      </c>
    </row>
    <row r="395" spans="1:13">
      <c r="A395" s="145"/>
      <c r="B395" s="136"/>
      <c r="C395" s="136" t="s">
        <v>152</v>
      </c>
      <c r="D395" s="96" t="s">
        <v>154</v>
      </c>
      <c r="E395" s="92">
        <f t="shared" si="89"/>
        <v>15</v>
      </c>
      <c r="F395" s="92">
        <v>15</v>
      </c>
      <c r="G395" s="92">
        <f t="shared" si="90"/>
        <v>0</v>
      </c>
      <c r="H395" s="92">
        <v>15</v>
      </c>
      <c r="I395" s="92">
        <v>0</v>
      </c>
      <c r="J395" s="92">
        <v>0</v>
      </c>
      <c r="K395" s="92">
        <v>0</v>
      </c>
      <c r="L395" s="92">
        <v>0</v>
      </c>
      <c r="M395" s="97">
        <v>0</v>
      </c>
    </row>
    <row r="396" spans="1:13">
      <c r="A396" s="145"/>
      <c r="B396" s="96" t="s">
        <v>145</v>
      </c>
      <c r="C396" s="136" t="s">
        <v>152</v>
      </c>
      <c r="D396" s="96" t="s">
        <v>200</v>
      </c>
      <c r="E396" s="92">
        <f t="shared" si="89"/>
        <v>15</v>
      </c>
      <c r="F396" s="92">
        <v>15</v>
      </c>
      <c r="G396" s="92">
        <f t="shared" si="90"/>
        <v>0</v>
      </c>
      <c r="H396" s="92">
        <v>15</v>
      </c>
      <c r="I396" s="92">
        <v>0</v>
      </c>
      <c r="J396" s="92">
        <v>0</v>
      </c>
      <c r="K396" s="92">
        <v>0</v>
      </c>
      <c r="L396" s="92">
        <v>0</v>
      </c>
      <c r="M396" s="97">
        <v>0</v>
      </c>
    </row>
    <row r="397" spans="1:13">
      <c r="A397" s="145"/>
      <c r="B397" s="136" t="s">
        <v>138</v>
      </c>
      <c r="C397" s="136" t="s">
        <v>137</v>
      </c>
      <c r="D397" s="96" t="s">
        <v>136</v>
      </c>
      <c r="E397" s="92">
        <f t="shared" si="89"/>
        <v>25</v>
      </c>
      <c r="F397" s="92">
        <v>25</v>
      </c>
      <c r="G397" s="92">
        <f t="shared" si="90"/>
        <v>0</v>
      </c>
      <c r="H397" s="92">
        <v>25</v>
      </c>
      <c r="I397" s="92">
        <v>0</v>
      </c>
      <c r="J397" s="92">
        <v>0</v>
      </c>
      <c r="K397" s="92">
        <v>0</v>
      </c>
      <c r="L397" s="92">
        <v>0</v>
      </c>
      <c r="M397" s="97">
        <v>0</v>
      </c>
    </row>
    <row r="398" spans="1:13" ht="25.5">
      <c r="A398" s="145"/>
      <c r="B398" s="136"/>
      <c r="C398" s="136" t="s">
        <v>137</v>
      </c>
      <c r="D398" s="96" t="s">
        <v>315</v>
      </c>
      <c r="E398" s="92">
        <f t="shared" si="89"/>
        <v>6</v>
      </c>
      <c r="F398" s="92">
        <v>6</v>
      </c>
      <c r="G398" s="92">
        <f t="shared" si="90"/>
        <v>0</v>
      </c>
      <c r="H398" s="92">
        <v>6</v>
      </c>
      <c r="I398" s="92">
        <v>0</v>
      </c>
      <c r="J398" s="92">
        <v>0</v>
      </c>
      <c r="K398" s="92">
        <v>0</v>
      </c>
      <c r="L398" s="92">
        <v>0</v>
      </c>
      <c r="M398" s="97">
        <v>0</v>
      </c>
    </row>
    <row r="399" spans="1:13">
      <c r="A399" s="145"/>
      <c r="B399" s="96" t="s">
        <v>142</v>
      </c>
      <c r="C399" s="96" t="s">
        <v>141</v>
      </c>
      <c r="D399" s="96" t="s">
        <v>140</v>
      </c>
      <c r="E399" s="92">
        <f t="shared" si="89"/>
        <v>25</v>
      </c>
      <c r="F399" s="92">
        <v>25</v>
      </c>
      <c r="G399" s="92">
        <f t="shared" si="90"/>
        <v>0</v>
      </c>
      <c r="H399" s="92">
        <v>25</v>
      </c>
      <c r="I399" s="92">
        <v>0</v>
      </c>
      <c r="J399" s="92">
        <v>0</v>
      </c>
      <c r="K399" s="92">
        <v>0</v>
      </c>
      <c r="L399" s="92">
        <v>0</v>
      </c>
      <c r="M399" s="97">
        <v>0</v>
      </c>
    </row>
    <row r="400" spans="1:13" ht="25.5">
      <c r="A400" s="145"/>
      <c r="B400" s="136" t="s">
        <v>314</v>
      </c>
      <c r="C400" s="96" t="s">
        <v>177</v>
      </c>
      <c r="D400" s="96" t="s">
        <v>176</v>
      </c>
      <c r="E400" s="92">
        <f t="shared" si="89"/>
        <v>35</v>
      </c>
      <c r="F400" s="92">
        <v>30</v>
      </c>
      <c r="G400" s="45">
        <v>5</v>
      </c>
      <c r="H400" s="92">
        <v>30</v>
      </c>
      <c r="I400" s="92">
        <v>5</v>
      </c>
      <c r="J400" s="92">
        <v>0</v>
      </c>
      <c r="K400" s="92">
        <v>0</v>
      </c>
      <c r="L400" s="92">
        <v>0</v>
      </c>
      <c r="M400" s="97">
        <v>0</v>
      </c>
    </row>
    <row r="401" spans="1:13">
      <c r="A401" s="145"/>
      <c r="B401" s="136"/>
      <c r="C401" s="96" t="s">
        <v>205</v>
      </c>
      <c r="D401" s="96" t="s">
        <v>313</v>
      </c>
      <c r="E401" s="92">
        <f t="shared" si="89"/>
        <v>10</v>
      </c>
      <c r="F401" s="92">
        <v>8</v>
      </c>
      <c r="G401" s="45">
        <v>2</v>
      </c>
      <c r="H401" s="92">
        <v>8</v>
      </c>
      <c r="I401" s="92">
        <v>2</v>
      </c>
      <c r="J401" s="92">
        <v>0</v>
      </c>
      <c r="K401" s="92">
        <v>0</v>
      </c>
      <c r="L401" s="92">
        <v>0</v>
      </c>
      <c r="M401" s="97">
        <v>0</v>
      </c>
    </row>
    <row r="402" spans="1:13">
      <c r="A402" s="145"/>
      <c r="B402" s="136" t="s">
        <v>187</v>
      </c>
      <c r="C402" s="136" t="s">
        <v>179</v>
      </c>
      <c r="D402" s="96" t="s">
        <v>188</v>
      </c>
      <c r="E402" s="92">
        <f t="shared" si="89"/>
        <v>20</v>
      </c>
      <c r="F402" s="92">
        <v>20</v>
      </c>
      <c r="G402" s="45"/>
      <c r="H402" s="92">
        <v>20</v>
      </c>
      <c r="I402" s="92">
        <v>0</v>
      </c>
      <c r="J402" s="92">
        <v>0</v>
      </c>
      <c r="K402" s="92">
        <v>0</v>
      </c>
      <c r="L402" s="92">
        <v>0</v>
      </c>
      <c r="M402" s="97">
        <v>0</v>
      </c>
    </row>
    <row r="403" spans="1:13">
      <c r="A403" s="145"/>
      <c r="B403" s="136"/>
      <c r="C403" s="136" t="s">
        <v>179</v>
      </c>
      <c r="D403" s="96" t="s">
        <v>178</v>
      </c>
      <c r="E403" s="92">
        <f t="shared" si="89"/>
        <v>15</v>
      </c>
      <c r="F403" s="92">
        <v>15</v>
      </c>
      <c r="G403" s="45"/>
      <c r="H403" s="92">
        <v>15</v>
      </c>
      <c r="I403" s="92">
        <v>0</v>
      </c>
      <c r="J403" s="92">
        <v>0</v>
      </c>
      <c r="K403" s="92">
        <v>0</v>
      </c>
      <c r="L403" s="92">
        <v>0</v>
      </c>
      <c r="M403" s="97">
        <v>0</v>
      </c>
    </row>
    <row r="404" spans="1:13">
      <c r="A404" s="145"/>
      <c r="B404" s="136"/>
      <c r="C404" s="96" t="s">
        <v>290</v>
      </c>
      <c r="D404" s="96" t="s">
        <v>289</v>
      </c>
      <c r="E404" s="92">
        <f t="shared" si="89"/>
        <v>5</v>
      </c>
      <c r="F404" s="92"/>
      <c r="G404" s="45">
        <v>5</v>
      </c>
      <c r="H404" s="92"/>
      <c r="I404" s="92">
        <v>5</v>
      </c>
      <c r="J404" s="92">
        <v>0</v>
      </c>
      <c r="K404" s="92">
        <v>0</v>
      </c>
      <c r="L404" s="92">
        <v>0</v>
      </c>
      <c r="M404" s="97">
        <v>0</v>
      </c>
    </row>
    <row r="405" spans="1:13" ht="25.5">
      <c r="A405" s="145"/>
      <c r="B405" s="96" t="s">
        <v>229</v>
      </c>
      <c r="C405" s="96" t="s">
        <v>228</v>
      </c>
      <c r="D405" s="96" t="s">
        <v>184</v>
      </c>
      <c r="E405" s="92">
        <f t="shared" si="89"/>
        <v>15</v>
      </c>
      <c r="F405" s="92"/>
      <c r="G405" s="45">
        <v>15</v>
      </c>
      <c r="H405" s="92"/>
      <c r="I405" s="92">
        <v>15</v>
      </c>
      <c r="J405" s="92">
        <v>0</v>
      </c>
      <c r="K405" s="92">
        <v>0</v>
      </c>
      <c r="L405" s="92">
        <v>0</v>
      </c>
      <c r="M405" s="97">
        <v>0</v>
      </c>
    </row>
    <row r="406" spans="1:13">
      <c r="A406" s="145"/>
      <c r="B406" s="96" t="s">
        <v>218</v>
      </c>
      <c r="C406" s="96" t="s">
        <v>217</v>
      </c>
      <c r="D406" s="96" t="s">
        <v>189</v>
      </c>
      <c r="E406" s="92">
        <f t="shared" si="89"/>
        <v>60</v>
      </c>
      <c r="F406" s="92">
        <v>25</v>
      </c>
      <c r="G406" s="45">
        <v>35</v>
      </c>
      <c r="H406" s="92">
        <v>20</v>
      </c>
      <c r="I406" s="92">
        <v>35</v>
      </c>
      <c r="J406" s="92">
        <v>5</v>
      </c>
      <c r="K406" s="92">
        <v>0</v>
      </c>
      <c r="L406" s="92">
        <v>0</v>
      </c>
      <c r="M406" s="97">
        <v>0</v>
      </c>
    </row>
    <row r="407" spans="1:13">
      <c r="A407" s="145"/>
      <c r="B407" s="136" t="s">
        <v>135</v>
      </c>
      <c r="C407" s="136" t="s">
        <v>134</v>
      </c>
      <c r="D407" s="96" t="s">
        <v>133</v>
      </c>
      <c r="E407" s="92">
        <f t="shared" si="89"/>
        <v>10</v>
      </c>
      <c r="F407" s="92">
        <v>10</v>
      </c>
      <c r="G407" s="92">
        <f>I407+K407+M407</f>
        <v>0</v>
      </c>
      <c r="H407" s="92">
        <v>10</v>
      </c>
      <c r="I407" s="92">
        <v>0</v>
      </c>
      <c r="J407" s="92">
        <v>0</v>
      </c>
      <c r="K407" s="92">
        <v>0</v>
      </c>
      <c r="L407" s="92">
        <v>0</v>
      </c>
      <c r="M407" s="97">
        <v>0</v>
      </c>
    </row>
    <row r="408" spans="1:13" ht="39" customHeight="1">
      <c r="A408" s="145"/>
      <c r="B408" s="136"/>
      <c r="C408" s="136" t="s">
        <v>134</v>
      </c>
      <c r="D408" s="96" t="s">
        <v>312</v>
      </c>
      <c r="E408" s="92">
        <f t="shared" si="89"/>
        <v>24</v>
      </c>
      <c r="F408" s="92">
        <v>24</v>
      </c>
      <c r="G408" s="92">
        <f>I408+K408+M408</f>
        <v>0</v>
      </c>
      <c r="H408" s="92">
        <v>24</v>
      </c>
      <c r="I408" s="92">
        <v>0</v>
      </c>
      <c r="J408" s="92">
        <v>0</v>
      </c>
      <c r="K408" s="92">
        <v>0</v>
      </c>
      <c r="L408" s="92">
        <v>0</v>
      </c>
      <c r="M408" s="97">
        <v>0</v>
      </c>
    </row>
    <row r="409" spans="1:13" ht="25.5">
      <c r="A409" s="145"/>
      <c r="B409" s="136"/>
      <c r="C409" s="136" t="s">
        <v>134</v>
      </c>
      <c r="D409" s="96" t="s">
        <v>272</v>
      </c>
      <c r="E409" s="92">
        <f t="shared" si="89"/>
        <v>6</v>
      </c>
      <c r="F409" s="92">
        <v>6</v>
      </c>
      <c r="G409" s="92">
        <f>I409+K409+M409</f>
        <v>0</v>
      </c>
      <c r="H409" s="92">
        <v>6</v>
      </c>
      <c r="I409" s="92">
        <v>0</v>
      </c>
      <c r="J409" s="92">
        <v>0</v>
      </c>
      <c r="K409" s="92">
        <v>0</v>
      </c>
      <c r="L409" s="92">
        <v>0</v>
      </c>
      <c r="M409" s="97">
        <v>0</v>
      </c>
    </row>
    <row r="410" spans="1:13">
      <c r="A410" s="145"/>
      <c r="B410" s="96" t="s">
        <v>311</v>
      </c>
      <c r="C410" s="96" t="s">
        <v>310</v>
      </c>
      <c r="D410" s="96" t="s">
        <v>309</v>
      </c>
      <c r="E410" s="92">
        <f t="shared" si="89"/>
        <v>10</v>
      </c>
      <c r="F410" s="92">
        <v>10</v>
      </c>
      <c r="G410" s="92">
        <f>I410+K410+M410</f>
        <v>0</v>
      </c>
      <c r="H410" s="92">
        <v>10</v>
      </c>
      <c r="I410" s="92">
        <v>0</v>
      </c>
      <c r="J410" s="92">
        <v>0</v>
      </c>
      <c r="K410" s="92">
        <v>0</v>
      </c>
      <c r="L410" s="92">
        <v>0</v>
      </c>
      <c r="M410" s="97">
        <v>0</v>
      </c>
    </row>
    <row r="411" spans="1:13" ht="37.5" customHeight="1">
      <c r="A411" s="145"/>
      <c r="B411" s="96" t="s">
        <v>308</v>
      </c>
      <c r="C411" s="96" t="s">
        <v>307</v>
      </c>
      <c r="D411" s="96" t="s">
        <v>224</v>
      </c>
      <c r="E411" s="92">
        <f t="shared" si="89"/>
        <v>6</v>
      </c>
      <c r="F411" s="92">
        <v>6</v>
      </c>
      <c r="G411" s="45"/>
      <c r="H411" s="92">
        <v>6</v>
      </c>
      <c r="I411" s="92">
        <v>0</v>
      </c>
      <c r="J411" s="92">
        <v>0</v>
      </c>
      <c r="K411" s="92">
        <v>0</v>
      </c>
      <c r="L411" s="92">
        <v>0</v>
      </c>
      <c r="M411" s="97">
        <v>0</v>
      </c>
    </row>
    <row r="412" spans="1:13" ht="15.75" customHeight="1">
      <c r="A412" s="145"/>
      <c r="B412" s="136" t="s">
        <v>306</v>
      </c>
      <c r="C412" s="126" t="s">
        <v>253</v>
      </c>
      <c r="D412" s="96" t="s">
        <v>69</v>
      </c>
      <c r="E412" s="92">
        <f t="shared" si="89"/>
        <v>10</v>
      </c>
      <c r="F412" s="92">
        <v>10</v>
      </c>
      <c r="G412" s="92">
        <v>0</v>
      </c>
      <c r="H412" s="92">
        <v>0</v>
      </c>
      <c r="I412" s="92">
        <v>0</v>
      </c>
      <c r="J412" s="92">
        <v>10</v>
      </c>
      <c r="K412" s="92">
        <v>0</v>
      </c>
      <c r="L412" s="92">
        <v>0</v>
      </c>
      <c r="M412" s="97">
        <v>0</v>
      </c>
    </row>
    <row r="413" spans="1:13" ht="18" customHeight="1">
      <c r="A413" s="145"/>
      <c r="B413" s="136"/>
      <c r="C413" s="127"/>
      <c r="D413" s="96" t="s">
        <v>64</v>
      </c>
      <c r="E413" s="92">
        <f t="shared" si="89"/>
        <v>10</v>
      </c>
      <c r="F413" s="92">
        <v>10</v>
      </c>
      <c r="G413" s="45"/>
      <c r="H413" s="92">
        <v>0</v>
      </c>
      <c r="I413" s="92">
        <v>0</v>
      </c>
      <c r="J413" s="92">
        <v>10</v>
      </c>
      <c r="K413" s="92">
        <v>0</v>
      </c>
      <c r="L413" s="92">
        <v>0</v>
      </c>
      <c r="M413" s="97">
        <v>0</v>
      </c>
    </row>
    <row r="414" spans="1:13">
      <c r="A414" s="145"/>
      <c r="B414" s="132" t="s">
        <v>1</v>
      </c>
      <c r="C414" s="132"/>
      <c r="D414" s="132"/>
      <c r="E414" s="110">
        <f t="shared" ref="E414:M414" si="91">SUM(E393:E413)</f>
        <v>344</v>
      </c>
      <c r="F414" s="110">
        <f t="shared" si="91"/>
        <v>280</v>
      </c>
      <c r="G414" s="110">
        <f t="shared" si="91"/>
        <v>64</v>
      </c>
      <c r="H414" s="110">
        <f t="shared" si="91"/>
        <v>255</v>
      </c>
      <c r="I414" s="110">
        <f t="shared" si="91"/>
        <v>64</v>
      </c>
      <c r="J414" s="110">
        <f t="shared" si="91"/>
        <v>25</v>
      </c>
      <c r="K414" s="110">
        <f t="shared" si="91"/>
        <v>0</v>
      </c>
      <c r="L414" s="110">
        <f t="shared" si="91"/>
        <v>0</v>
      </c>
      <c r="M414" s="111">
        <f t="shared" si="91"/>
        <v>0</v>
      </c>
    </row>
    <row r="415" spans="1:13">
      <c r="A415" s="133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  <c r="L415" s="134"/>
      <c r="M415" s="135"/>
    </row>
    <row r="416" spans="1:13">
      <c r="A416" s="145" t="s">
        <v>305</v>
      </c>
      <c r="B416" s="159" t="s">
        <v>142</v>
      </c>
      <c r="C416" s="96" t="s">
        <v>141</v>
      </c>
      <c r="D416" s="96" t="s">
        <v>140</v>
      </c>
      <c r="E416" s="92">
        <f>F416+G416</f>
        <v>19</v>
      </c>
      <c r="F416" s="92">
        <f>H416+J416+L416</f>
        <v>19</v>
      </c>
      <c r="G416" s="92">
        <f>I416+K416+M416</f>
        <v>0</v>
      </c>
      <c r="H416" s="92">
        <v>19</v>
      </c>
      <c r="I416" s="92">
        <v>0</v>
      </c>
      <c r="J416" s="92">
        <v>0</v>
      </c>
      <c r="K416" s="92">
        <v>0</v>
      </c>
      <c r="L416" s="92">
        <v>0</v>
      </c>
      <c r="M416" s="97">
        <v>0</v>
      </c>
    </row>
    <row r="417" spans="1:13">
      <c r="A417" s="145"/>
      <c r="B417" s="159"/>
      <c r="C417" s="96" t="s">
        <v>137</v>
      </c>
      <c r="D417" s="96" t="s">
        <v>136</v>
      </c>
      <c r="E417" s="92">
        <f>F417+G417</f>
        <v>10</v>
      </c>
      <c r="F417" s="92">
        <v>10</v>
      </c>
      <c r="G417" s="92">
        <v>0</v>
      </c>
      <c r="H417" s="92">
        <v>10</v>
      </c>
      <c r="I417" s="92">
        <v>0</v>
      </c>
      <c r="J417" s="92">
        <v>0</v>
      </c>
      <c r="K417" s="92">
        <v>0</v>
      </c>
      <c r="L417" s="92">
        <v>0</v>
      </c>
      <c r="M417" s="97">
        <v>0</v>
      </c>
    </row>
    <row r="418" spans="1:13">
      <c r="A418" s="145"/>
      <c r="B418" s="159"/>
      <c r="C418" s="96" t="s">
        <v>304</v>
      </c>
      <c r="D418" s="96" t="s">
        <v>303</v>
      </c>
      <c r="E418" s="92">
        <v>5</v>
      </c>
      <c r="F418" s="92">
        <v>5</v>
      </c>
      <c r="G418" s="92">
        <v>0</v>
      </c>
      <c r="H418" s="92">
        <v>5</v>
      </c>
      <c r="I418" s="92">
        <v>0</v>
      </c>
      <c r="J418" s="92">
        <v>0</v>
      </c>
      <c r="K418" s="92">
        <v>0</v>
      </c>
      <c r="L418" s="92">
        <v>0</v>
      </c>
      <c r="M418" s="97">
        <v>0</v>
      </c>
    </row>
    <row r="419" spans="1:13">
      <c r="A419" s="145"/>
      <c r="B419" s="159"/>
      <c r="C419" s="96" t="s">
        <v>134</v>
      </c>
      <c r="D419" s="96" t="s">
        <v>302</v>
      </c>
      <c r="E419" s="92">
        <v>1</v>
      </c>
      <c r="F419" s="92">
        <v>1</v>
      </c>
      <c r="G419" s="92">
        <v>0</v>
      </c>
      <c r="H419" s="92">
        <v>1</v>
      </c>
      <c r="I419" s="92">
        <v>0</v>
      </c>
      <c r="J419" s="92">
        <v>0</v>
      </c>
      <c r="K419" s="92">
        <v>0</v>
      </c>
      <c r="L419" s="92">
        <v>0</v>
      </c>
      <c r="M419" s="97">
        <v>0</v>
      </c>
    </row>
    <row r="420" spans="1:13">
      <c r="A420" s="145"/>
      <c r="B420" s="159" t="s">
        <v>187</v>
      </c>
      <c r="C420" s="136" t="s">
        <v>179</v>
      </c>
      <c r="D420" s="96" t="s">
        <v>188</v>
      </c>
      <c r="E420" s="92">
        <v>6</v>
      </c>
      <c r="F420" s="92">
        <v>6</v>
      </c>
      <c r="G420" s="92">
        <v>0</v>
      </c>
      <c r="H420" s="92">
        <v>6</v>
      </c>
      <c r="I420" s="92">
        <v>0</v>
      </c>
      <c r="J420" s="92">
        <v>0</v>
      </c>
      <c r="K420" s="92">
        <v>0</v>
      </c>
      <c r="L420" s="92">
        <v>0</v>
      </c>
      <c r="M420" s="97">
        <v>0</v>
      </c>
    </row>
    <row r="421" spans="1:13">
      <c r="A421" s="145"/>
      <c r="B421" s="159"/>
      <c r="C421" s="136"/>
      <c r="D421" s="96" t="s">
        <v>178</v>
      </c>
      <c r="E421" s="92">
        <v>10</v>
      </c>
      <c r="F421" s="92">
        <v>10</v>
      </c>
      <c r="G421" s="92">
        <v>0</v>
      </c>
      <c r="H421" s="92">
        <v>10</v>
      </c>
      <c r="I421" s="92">
        <v>0</v>
      </c>
      <c r="J421" s="92">
        <v>0</v>
      </c>
      <c r="K421" s="92">
        <v>0</v>
      </c>
      <c r="L421" s="92">
        <v>0</v>
      </c>
      <c r="M421" s="97">
        <v>0</v>
      </c>
    </row>
    <row r="422" spans="1:13">
      <c r="A422" s="145"/>
      <c r="B422" s="159"/>
      <c r="C422" s="136" t="s">
        <v>301</v>
      </c>
      <c r="D422" s="136" t="s">
        <v>176</v>
      </c>
      <c r="E422" s="130">
        <v>10</v>
      </c>
      <c r="F422" s="130">
        <v>10</v>
      </c>
      <c r="G422" s="130">
        <v>0</v>
      </c>
      <c r="H422" s="130">
        <v>10</v>
      </c>
      <c r="I422" s="130">
        <v>0</v>
      </c>
      <c r="J422" s="130">
        <v>0</v>
      </c>
      <c r="K422" s="130">
        <v>0</v>
      </c>
      <c r="L422" s="130">
        <v>0</v>
      </c>
      <c r="M422" s="140">
        <v>0</v>
      </c>
    </row>
    <row r="423" spans="1:13">
      <c r="A423" s="145"/>
      <c r="B423" s="159"/>
      <c r="C423" s="136"/>
      <c r="D423" s="136"/>
      <c r="E423" s="130"/>
      <c r="F423" s="130"/>
      <c r="G423" s="130"/>
      <c r="H423" s="130"/>
      <c r="I423" s="130"/>
      <c r="J423" s="130"/>
      <c r="K423" s="130"/>
      <c r="L423" s="130"/>
      <c r="M423" s="140"/>
    </row>
    <row r="424" spans="1:13">
      <c r="A424" s="145"/>
      <c r="B424" s="159"/>
      <c r="C424" s="96" t="s">
        <v>212</v>
      </c>
      <c r="D424" s="96" t="s">
        <v>211</v>
      </c>
      <c r="E424" s="92">
        <v>3</v>
      </c>
      <c r="F424" s="92">
        <v>3</v>
      </c>
      <c r="G424" s="92">
        <v>0</v>
      </c>
      <c r="H424" s="92">
        <v>3</v>
      </c>
      <c r="I424" s="92">
        <v>0</v>
      </c>
      <c r="J424" s="92">
        <v>0</v>
      </c>
      <c r="K424" s="92">
        <v>0</v>
      </c>
      <c r="L424" s="92">
        <v>0</v>
      </c>
      <c r="M424" s="97">
        <v>0</v>
      </c>
    </row>
    <row r="425" spans="1:13">
      <c r="A425" s="145"/>
      <c r="B425" s="159"/>
      <c r="C425" s="96" t="s">
        <v>300</v>
      </c>
      <c r="D425" s="96" t="s">
        <v>299</v>
      </c>
      <c r="E425" s="92">
        <v>1</v>
      </c>
      <c r="F425" s="92">
        <v>1</v>
      </c>
      <c r="G425" s="92">
        <v>0</v>
      </c>
      <c r="H425" s="92">
        <v>1</v>
      </c>
      <c r="I425" s="92">
        <v>0</v>
      </c>
      <c r="J425" s="92">
        <v>0</v>
      </c>
      <c r="K425" s="92">
        <v>0</v>
      </c>
      <c r="L425" s="92">
        <v>0</v>
      </c>
      <c r="M425" s="97">
        <v>0</v>
      </c>
    </row>
    <row r="426" spans="1:13">
      <c r="A426" s="145"/>
      <c r="B426" s="159" t="s">
        <v>275</v>
      </c>
      <c r="C426" s="136" t="s">
        <v>298</v>
      </c>
      <c r="D426" s="96" t="s">
        <v>181</v>
      </c>
      <c r="E426" s="92">
        <v>2</v>
      </c>
      <c r="F426" s="92">
        <v>2</v>
      </c>
      <c r="G426" s="92">
        <v>0</v>
      </c>
      <c r="H426" s="92">
        <v>2</v>
      </c>
      <c r="I426" s="64">
        <v>0</v>
      </c>
      <c r="J426" s="64">
        <v>0</v>
      </c>
      <c r="K426" s="64">
        <v>0</v>
      </c>
      <c r="L426" s="64">
        <v>0</v>
      </c>
      <c r="M426" s="65">
        <v>0</v>
      </c>
    </row>
    <row r="427" spans="1:13">
      <c r="A427" s="145"/>
      <c r="B427" s="159"/>
      <c r="C427" s="136"/>
      <c r="D427" s="96" t="s">
        <v>224</v>
      </c>
      <c r="E427" s="92">
        <v>4</v>
      </c>
      <c r="F427" s="92">
        <v>4</v>
      </c>
      <c r="G427" s="92">
        <v>0</v>
      </c>
      <c r="H427" s="92">
        <v>4</v>
      </c>
      <c r="I427" s="12">
        <v>0</v>
      </c>
      <c r="J427" s="12">
        <v>0</v>
      </c>
      <c r="K427" s="12">
        <v>0</v>
      </c>
      <c r="L427" s="12">
        <v>0</v>
      </c>
      <c r="M427" s="11">
        <v>0</v>
      </c>
    </row>
    <row r="428" spans="1:13" ht="25.5">
      <c r="A428" s="145"/>
      <c r="B428" s="101" t="s">
        <v>229</v>
      </c>
      <c r="C428" s="101" t="s">
        <v>228</v>
      </c>
      <c r="D428" s="101" t="s">
        <v>184</v>
      </c>
      <c r="E428" s="64">
        <v>7</v>
      </c>
      <c r="F428" s="64">
        <v>0</v>
      </c>
      <c r="G428" s="64">
        <v>7</v>
      </c>
      <c r="H428" s="64">
        <v>0</v>
      </c>
      <c r="I428" s="64">
        <v>7</v>
      </c>
      <c r="J428" s="64">
        <v>0</v>
      </c>
      <c r="K428" s="64">
        <v>0</v>
      </c>
      <c r="L428" s="64">
        <v>0</v>
      </c>
      <c r="M428" s="65">
        <v>0</v>
      </c>
    </row>
    <row r="429" spans="1:13">
      <c r="A429" s="145"/>
      <c r="B429" s="159" t="s">
        <v>297</v>
      </c>
      <c r="C429" s="136" t="s">
        <v>296</v>
      </c>
      <c r="D429" s="96" t="s">
        <v>69</v>
      </c>
      <c r="E429" s="92">
        <v>5</v>
      </c>
      <c r="F429" s="92">
        <v>5</v>
      </c>
      <c r="G429" s="92">
        <v>0</v>
      </c>
      <c r="H429" s="92">
        <v>0</v>
      </c>
      <c r="I429" s="92">
        <v>0</v>
      </c>
      <c r="J429" s="92">
        <v>5</v>
      </c>
      <c r="K429" s="64">
        <v>0</v>
      </c>
      <c r="L429" s="64">
        <v>0</v>
      </c>
      <c r="M429" s="65">
        <v>0</v>
      </c>
    </row>
    <row r="430" spans="1:13">
      <c r="A430" s="145"/>
      <c r="B430" s="159"/>
      <c r="C430" s="159"/>
      <c r="D430" s="96" t="s">
        <v>64</v>
      </c>
      <c r="E430" s="92">
        <v>10</v>
      </c>
      <c r="F430" s="92">
        <v>10</v>
      </c>
      <c r="G430" s="92">
        <v>0</v>
      </c>
      <c r="H430" s="92">
        <v>0</v>
      </c>
      <c r="I430" s="92">
        <v>0</v>
      </c>
      <c r="J430" s="92">
        <v>10</v>
      </c>
      <c r="K430" s="92">
        <v>0</v>
      </c>
      <c r="L430" s="92">
        <v>0</v>
      </c>
      <c r="M430" s="97">
        <v>0</v>
      </c>
    </row>
    <row r="431" spans="1:13">
      <c r="A431" s="145"/>
      <c r="B431" s="159" t="s">
        <v>295</v>
      </c>
      <c r="C431" s="136" t="s">
        <v>294</v>
      </c>
      <c r="D431" s="136" t="s">
        <v>160</v>
      </c>
      <c r="E431" s="130">
        <v>7</v>
      </c>
      <c r="F431" s="130">
        <v>7</v>
      </c>
      <c r="G431" s="130">
        <v>0</v>
      </c>
      <c r="H431" s="130">
        <v>7</v>
      </c>
      <c r="I431" s="130">
        <v>0</v>
      </c>
      <c r="J431" s="130">
        <v>0</v>
      </c>
      <c r="K431" s="130">
        <v>0</v>
      </c>
      <c r="L431" s="130">
        <v>0</v>
      </c>
      <c r="M431" s="140">
        <v>0</v>
      </c>
    </row>
    <row r="432" spans="1:13">
      <c r="A432" s="145"/>
      <c r="B432" s="159"/>
      <c r="C432" s="159"/>
      <c r="D432" s="159"/>
      <c r="E432" s="130">
        <v>7</v>
      </c>
      <c r="F432" s="130">
        <v>7</v>
      </c>
      <c r="G432" s="130"/>
      <c r="H432" s="130">
        <v>7</v>
      </c>
      <c r="I432" s="130"/>
      <c r="J432" s="130"/>
      <c r="K432" s="130"/>
      <c r="L432" s="130"/>
      <c r="M432" s="140"/>
    </row>
    <row r="433" spans="1:13">
      <c r="A433" s="145"/>
      <c r="B433" s="159"/>
      <c r="C433" s="159"/>
      <c r="D433" s="96" t="s">
        <v>154</v>
      </c>
      <c r="E433" s="92">
        <v>7</v>
      </c>
      <c r="F433" s="92">
        <v>7</v>
      </c>
      <c r="G433" s="92">
        <v>0</v>
      </c>
      <c r="H433" s="92">
        <v>7</v>
      </c>
      <c r="I433" s="92">
        <v>0</v>
      </c>
      <c r="J433" s="92">
        <v>0</v>
      </c>
      <c r="K433" s="92">
        <v>0</v>
      </c>
      <c r="L433" s="92">
        <v>0</v>
      </c>
      <c r="M433" s="97">
        <v>0</v>
      </c>
    </row>
    <row r="434" spans="1:13">
      <c r="A434" s="145"/>
      <c r="B434" s="159"/>
      <c r="C434" s="159"/>
      <c r="D434" s="96" t="s">
        <v>151</v>
      </c>
      <c r="E434" s="92">
        <v>12</v>
      </c>
      <c r="F434" s="92">
        <v>12</v>
      </c>
      <c r="G434" s="92">
        <v>0</v>
      </c>
      <c r="H434" s="92">
        <v>12</v>
      </c>
      <c r="I434" s="92">
        <v>0</v>
      </c>
      <c r="J434" s="92">
        <v>0</v>
      </c>
      <c r="K434" s="92">
        <v>0</v>
      </c>
      <c r="L434" s="92">
        <v>0</v>
      </c>
      <c r="M434" s="97">
        <v>0</v>
      </c>
    </row>
    <row r="435" spans="1:13">
      <c r="A435" s="145"/>
      <c r="B435" s="101" t="s">
        <v>218</v>
      </c>
      <c r="C435" s="96" t="s">
        <v>217</v>
      </c>
      <c r="D435" s="96" t="s">
        <v>293</v>
      </c>
      <c r="E435" s="92">
        <v>15</v>
      </c>
      <c r="F435" s="92">
        <v>5</v>
      </c>
      <c r="G435" s="92">
        <v>10</v>
      </c>
      <c r="H435" s="92">
        <v>5</v>
      </c>
      <c r="I435" s="92">
        <v>10</v>
      </c>
      <c r="J435" s="92">
        <v>0</v>
      </c>
      <c r="K435" s="92">
        <v>0</v>
      </c>
      <c r="L435" s="92">
        <v>0</v>
      </c>
      <c r="M435" s="97">
        <v>0</v>
      </c>
    </row>
    <row r="436" spans="1:13">
      <c r="A436" s="145"/>
      <c r="B436" s="132" t="s">
        <v>1</v>
      </c>
      <c r="C436" s="132"/>
      <c r="D436" s="132"/>
      <c r="E436" s="110">
        <f t="shared" ref="E436:M436" si="92">E416+E417+E418+E419+E420+E421+E422+E424+E425+E426+E427+E428+E429+E430+E433+E434+E435+E431</f>
        <v>134</v>
      </c>
      <c r="F436" s="110">
        <f t="shared" si="92"/>
        <v>117</v>
      </c>
      <c r="G436" s="110">
        <f t="shared" si="92"/>
        <v>17</v>
      </c>
      <c r="H436" s="110">
        <f t="shared" si="92"/>
        <v>102</v>
      </c>
      <c r="I436" s="110">
        <f t="shared" si="92"/>
        <v>17</v>
      </c>
      <c r="J436" s="110">
        <f t="shared" si="92"/>
        <v>15</v>
      </c>
      <c r="K436" s="110">
        <f t="shared" si="92"/>
        <v>0</v>
      </c>
      <c r="L436" s="110">
        <f t="shared" si="92"/>
        <v>0</v>
      </c>
      <c r="M436" s="111">
        <f t="shared" si="92"/>
        <v>0</v>
      </c>
    </row>
    <row r="437" spans="1:13">
      <c r="A437" s="133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  <c r="L437" s="134"/>
      <c r="M437" s="135"/>
    </row>
    <row r="438" spans="1:13">
      <c r="A438" s="145" t="s">
        <v>292</v>
      </c>
      <c r="B438" s="96" t="s">
        <v>291</v>
      </c>
      <c r="C438" s="96" t="s">
        <v>141</v>
      </c>
      <c r="D438" s="96" t="s">
        <v>140</v>
      </c>
      <c r="E438" s="92">
        <f t="shared" ref="E438:E452" si="93">F438+G438</f>
        <v>74</v>
      </c>
      <c r="F438" s="92">
        <f t="shared" ref="F438:F452" si="94">H438+J438+L438</f>
        <v>74</v>
      </c>
      <c r="G438" s="92">
        <f t="shared" ref="G438:G452" si="95">I438+K438+M438</f>
        <v>0</v>
      </c>
      <c r="H438" s="92">
        <v>74</v>
      </c>
      <c r="I438" s="92">
        <v>0</v>
      </c>
      <c r="J438" s="92">
        <v>0</v>
      </c>
      <c r="K438" s="92">
        <v>0</v>
      </c>
      <c r="L438" s="92">
        <v>0</v>
      </c>
      <c r="M438" s="97">
        <v>0</v>
      </c>
    </row>
    <row r="439" spans="1:13">
      <c r="A439" s="145"/>
      <c r="B439" s="136" t="s">
        <v>187</v>
      </c>
      <c r="C439" s="96" t="s">
        <v>179</v>
      </c>
      <c r="D439" s="96" t="s">
        <v>178</v>
      </c>
      <c r="E439" s="92">
        <f t="shared" si="93"/>
        <v>15</v>
      </c>
      <c r="F439" s="92">
        <f t="shared" si="94"/>
        <v>15</v>
      </c>
      <c r="G439" s="92">
        <f t="shared" si="95"/>
        <v>0</v>
      </c>
      <c r="H439" s="92">
        <v>15</v>
      </c>
      <c r="I439" s="92">
        <v>0</v>
      </c>
      <c r="J439" s="92">
        <v>0</v>
      </c>
      <c r="K439" s="92">
        <v>0</v>
      </c>
      <c r="L439" s="92">
        <v>0</v>
      </c>
      <c r="M439" s="97">
        <v>0</v>
      </c>
    </row>
    <row r="440" spans="1:13">
      <c r="A440" s="145"/>
      <c r="B440" s="136"/>
      <c r="C440" s="96" t="s">
        <v>290</v>
      </c>
      <c r="D440" s="96" t="s">
        <v>289</v>
      </c>
      <c r="E440" s="92">
        <f t="shared" si="93"/>
        <v>3</v>
      </c>
      <c r="F440" s="92">
        <f t="shared" si="94"/>
        <v>0</v>
      </c>
      <c r="G440" s="92">
        <f t="shared" si="95"/>
        <v>3</v>
      </c>
      <c r="H440" s="92">
        <v>0</v>
      </c>
      <c r="I440" s="92">
        <v>3</v>
      </c>
      <c r="J440" s="92">
        <v>0</v>
      </c>
      <c r="K440" s="92">
        <v>0</v>
      </c>
      <c r="L440" s="92">
        <v>0</v>
      </c>
      <c r="M440" s="97">
        <v>0</v>
      </c>
    </row>
    <row r="441" spans="1:13">
      <c r="A441" s="145"/>
      <c r="B441" s="136"/>
      <c r="C441" s="96" t="s">
        <v>179</v>
      </c>
      <c r="D441" s="96" t="s">
        <v>188</v>
      </c>
      <c r="E441" s="92">
        <f t="shared" si="93"/>
        <v>15</v>
      </c>
      <c r="F441" s="92">
        <f t="shared" si="94"/>
        <v>15</v>
      </c>
      <c r="G441" s="92">
        <f t="shared" si="95"/>
        <v>0</v>
      </c>
      <c r="H441" s="92">
        <v>15</v>
      </c>
      <c r="I441" s="92">
        <v>0</v>
      </c>
      <c r="J441" s="92">
        <v>0</v>
      </c>
      <c r="K441" s="92">
        <v>0</v>
      </c>
      <c r="L441" s="92">
        <v>0</v>
      </c>
      <c r="M441" s="97">
        <v>0</v>
      </c>
    </row>
    <row r="442" spans="1:13" ht="25.5">
      <c r="A442" s="145"/>
      <c r="B442" s="96" t="s">
        <v>288</v>
      </c>
      <c r="C442" s="96" t="s">
        <v>177</v>
      </c>
      <c r="D442" s="96" t="s">
        <v>176</v>
      </c>
      <c r="E442" s="92">
        <f t="shared" si="93"/>
        <v>40</v>
      </c>
      <c r="F442" s="92">
        <f t="shared" si="94"/>
        <v>37</v>
      </c>
      <c r="G442" s="92">
        <f t="shared" si="95"/>
        <v>3</v>
      </c>
      <c r="H442" s="92">
        <v>37</v>
      </c>
      <c r="I442" s="92">
        <v>3</v>
      </c>
      <c r="J442" s="92">
        <v>0</v>
      </c>
      <c r="K442" s="92">
        <v>0</v>
      </c>
      <c r="L442" s="92">
        <v>0</v>
      </c>
      <c r="M442" s="97">
        <v>0</v>
      </c>
    </row>
    <row r="443" spans="1:13">
      <c r="A443" s="145"/>
      <c r="B443" s="96" t="s">
        <v>287</v>
      </c>
      <c r="C443" s="96" t="s">
        <v>286</v>
      </c>
      <c r="D443" s="96" t="s">
        <v>189</v>
      </c>
      <c r="E443" s="92">
        <f t="shared" si="93"/>
        <v>30</v>
      </c>
      <c r="F443" s="92">
        <f t="shared" si="94"/>
        <v>20</v>
      </c>
      <c r="G443" s="92">
        <f t="shared" si="95"/>
        <v>10</v>
      </c>
      <c r="H443" s="92">
        <v>18</v>
      </c>
      <c r="I443" s="92">
        <v>10</v>
      </c>
      <c r="J443" s="92">
        <v>2</v>
      </c>
      <c r="K443" s="92">
        <v>0</v>
      </c>
      <c r="L443" s="92">
        <v>0</v>
      </c>
      <c r="M443" s="97">
        <v>0</v>
      </c>
    </row>
    <row r="444" spans="1:13">
      <c r="A444" s="145"/>
      <c r="B444" s="96" t="s">
        <v>261</v>
      </c>
      <c r="C444" s="136" t="s">
        <v>260</v>
      </c>
      <c r="D444" s="96" t="s">
        <v>155</v>
      </c>
      <c r="E444" s="92">
        <f t="shared" si="93"/>
        <v>17</v>
      </c>
      <c r="F444" s="92">
        <f t="shared" si="94"/>
        <v>17</v>
      </c>
      <c r="G444" s="92">
        <f t="shared" si="95"/>
        <v>0</v>
      </c>
      <c r="H444" s="92">
        <v>17</v>
      </c>
      <c r="I444" s="92">
        <v>0</v>
      </c>
      <c r="J444" s="92">
        <v>0</v>
      </c>
      <c r="K444" s="92">
        <v>0</v>
      </c>
      <c r="L444" s="92">
        <v>0</v>
      </c>
      <c r="M444" s="97">
        <v>0</v>
      </c>
    </row>
    <row r="445" spans="1:13">
      <c r="A445" s="145"/>
      <c r="B445" s="96" t="s">
        <v>285</v>
      </c>
      <c r="C445" s="136" t="s">
        <v>260</v>
      </c>
      <c r="D445" s="96" t="s">
        <v>284</v>
      </c>
      <c r="E445" s="92">
        <f t="shared" si="93"/>
        <v>10</v>
      </c>
      <c r="F445" s="92">
        <f t="shared" si="94"/>
        <v>10</v>
      </c>
      <c r="G445" s="92">
        <f t="shared" si="95"/>
        <v>0</v>
      </c>
      <c r="H445" s="92">
        <v>10</v>
      </c>
      <c r="I445" s="92">
        <v>0</v>
      </c>
      <c r="J445" s="92">
        <v>0</v>
      </c>
      <c r="K445" s="92">
        <v>0</v>
      </c>
      <c r="L445" s="92">
        <v>0</v>
      </c>
      <c r="M445" s="97">
        <v>0</v>
      </c>
    </row>
    <row r="446" spans="1:13" ht="25.5">
      <c r="A446" s="145"/>
      <c r="B446" s="96" t="s">
        <v>153</v>
      </c>
      <c r="C446" s="96" t="s">
        <v>283</v>
      </c>
      <c r="D446" s="96" t="s">
        <v>151</v>
      </c>
      <c r="E446" s="92">
        <f t="shared" si="93"/>
        <v>20</v>
      </c>
      <c r="F446" s="92">
        <f t="shared" si="94"/>
        <v>19</v>
      </c>
      <c r="G446" s="92">
        <f t="shared" si="95"/>
        <v>1</v>
      </c>
      <c r="H446" s="92">
        <v>19</v>
      </c>
      <c r="I446" s="92">
        <v>1</v>
      </c>
      <c r="J446" s="92">
        <v>0</v>
      </c>
      <c r="K446" s="92">
        <v>0</v>
      </c>
      <c r="L446" s="92">
        <v>0</v>
      </c>
      <c r="M446" s="97">
        <v>0</v>
      </c>
    </row>
    <row r="447" spans="1:13">
      <c r="A447" s="145"/>
      <c r="B447" s="96" t="s">
        <v>259</v>
      </c>
      <c r="C447" s="96" t="s">
        <v>134</v>
      </c>
      <c r="D447" s="96" t="s">
        <v>133</v>
      </c>
      <c r="E447" s="92">
        <f t="shared" si="93"/>
        <v>35</v>
      </c>
      <c r="F447" s="92">
        <f t="shared" si="94"/>
        <v>35</v>
      </c>
      <c r="G447" s="92">
        <f t="shared" si="95"/>
        <v>0</v>
      </c>
      <c r="H447" s="92">
        <v>35</v>
      </c>
      <c r="I447" s="92">
        <v>0</v>
      </c>
      <c r="J447" s="92">
        <v>0</v>
      </c>
      <c r="K447" s="92">
        <v>0</v>
      </c>
      <c r="L447" s="92">
        <v>0</v>
      </c>
      <c r="M447" s="97">
        <v>0</v>
      </c>
    </row>
    <row r="448" spans="1:13" ht="25.5">
      <c r="A448" s="145"/>
      <c r="B448" s="96" t="s">
        <v>282</v>
      </c>
      <c r="C448" s="96" t="s">
        <v>228</v>
      </c>
      <c r="D448" s="96" t="s">
        <v>184</v>
      </c>
      <c r="E448" s="92">
        <f t="shared" si="93"/>
        <v>36</v>
      </c>
      <c r="F448" s="92">
        <f t="shared" si="94"/>
        <v>0</v>
      </c>
      <c r="G448" s="92">
        <f t="shared" si="95"/>
        <v>36</v>
      </c>
      <c r="H448" s="92">
        <v>0</v>
      </c>
      <c r="I448" s="92">
        <v>36</v>
      </c>
      <c r="J448" s="92">
        <v>0</v>
      </c>
      <c r="K448" s="92">
        <v>0</v>
      </c>
      <c r="L448" s="92">
        <v>0</v>
      </c>
      <c r="M448" s="97">
        <v>0</v>
      </c>
    </row>
    <row r="449" spans="1:13" ht="76.5">
      <c r="A449" s="145"/>
      <c r="B449" s="96" t="s">
        <v>281</v>
      </c>
      <c r="C449" s="96" t="s">
        <v>2</v>
      </c>
      <c r="D449" s="96" t="s">
        <v>280</v>
      </c>
      <c r="E449" s="92">
        <f t="shared" si="93"/>
        <v>20</v>
      </c>
      <c r="F449" s="92">
        <f t="shared" si="94"/>
        <v>20</v>
      </c>
      <c r="G449" s="92">
        <f t="shared" si="95"/>
        <v>0</v>
      </c>
      <c r="H449" s="92">
        <v>20</v>
      </c>
      <c r="I449" s="92">
        <v>0</v>
      </c>
      <c r="J449" s="92">
        <v>0</v>
      </c>
      <c r="K449" s="92">
        <v>0</v>
      </c>
      <c r="L449" s="92">
        <v>0</v>
      </c>
      <c r="M449" s="97">
        <v>0</v>
      </c>
    </row>
    <row r="450" spans="1:13">
      <c r="A450" s="145"/>
      <c r="B450" s="136" t="s">
        <v>279</v>
      </c>
      <c r="C450" s="136" t="s">
        <v>174</v>
      </c>
      <c r="D450" s="96" t="s">
        <v>69</v>
      </c>
      <c r="E450" s="92">
        <f t="shared" si="93"/>
        <v>10</v>
      </c>
      <c r="F450" s="92">
        <f t="shared" si="94"/>
        <v>10</v>
      </c>
      <c r="G450" s="92">
        <f t="shared" si="95"/>
        <v>0</v>
      </c>
      <c r="H450" s="92">
        <v>0</v>
      </c>
      <c r="I450" s="92">
        <v>0</v>
      </c>
      <c r="J450" s="92">
        <v>10</v>
      </c>
      <c r="K450" s="92">
        <v>0</v>
      </c>
      <c r="L450" s="92">
        <v>0</v>
      </c>
      <c r="M450" s="97">
        <v>0</v>
      </c>
    </row>
    <row r="451" spans="1:13">
      <c r="A451" s="145"/>
      <c r="B451" s="136"/>
      <c r="C451" s="136"/>
      <c r="D451" s="96" t="s">
        <v>64</v>
      </c>
      <c r="E451" s="92">
        <f t="shared" si="93"/>
        <v>10</v>
      </c>
      <c r="F451" s="92">
        <f t="shared" si="94"/>
        <v>10</v>
      </c>
      <c r="G451" s="92">
        <f t="shared" si="95"/>
        <v>0</v>
      </c>
      <c r="H451" s="92">
        <v>0</v>
      </c>
      <c r="I451" s="92">
        <v>0</v>
      </c>
      <c r="J451" s="92">
        <v>10</v>
      </c>
      <c r="K451" s="92">
        <v>0</v>
      </c>
      <c r="L451" s="92">
        <v>0</v>
      </c>
      <c r="M451" s="97">
        <v>0</v>
      </c>
    </row>
    <row r="452" spans="1:13" ht="25.5">
      <c r="A452" s="145"/>
      <c r="B452" s="96" t="s">
        <v>255</v>
      </c>
      <c r="C452" s="96" t="s">
        <v>278</v>
      </c>
      <c r="D452" s="96" t="s">
        <v>181</v>
      </c>
      <c r="E452" s="92">
        <f t="shared" si="93"/>
        <v>6</v>
      </c>
      <c r="F452" s="92">
        <f t="shared" si="94"/>
        <v>6</v>
      </c>
      <c r="G452" s="92">
        <f t="shared" si="95"/>
        <v>0</v>
      </c>
      <c r="H452" s="92">
        <v>6</v>
      </c>
      <c r="I452" s="92">
        <v>0</v>
      </c>
      <c r="J452" s="92">
        <v>0</v>
      </c>
      <c r="K452" s="92">
        <v>0</v>
      </c>
      <c r="L452" s="92">
        <v>0</v>
      </c>
      <c r="M452" s="97">
        <v>0</v>
      </c>
    </row>
    <row r="453" spans="1:13">
      <c r="A453" s="145"/>
      <c r="B453" s="132" t="s">
        <v>1</v>
      </c>
      <c r="C453" s="132"/>
      <c r="D453" s="132"/>
      <c r="E453" s="110">
        <f t="shared" ref="E453:M453" si="96">SUM(E438:E452)</f>
        <v>341</v>
      </c>
      <c r="F453" s="110">
        <f t="shared" si="96"/>
        <v>288</v>
      </c>
      <c r="G453" s="110">
        <f t="shared" si="96"/>
        <v>53</v>
      </c>
      <c r="H453" s="110">
        <f t="shared" si="96"/>
        <v>266</v>
      </c>
      <c r="I453" s="110">
        <f t="shared" si="96"/>
        <v>53</v>
      </c>
      <c r="J453" s="110">
        <f t="shared" si="96"/>
        <v>22</v>
      </c>
      <c r="K453" s="110">
        <f t="shared" si="96"/>
        <v>0</v>
      </c>
      <c r="L453" s="110">
        <f t="shared" si="96"/>
        <v>0</v>
      </c>
      <c r="M453" s="111">
        <f t="shared" si="96"/>
        <v>0</v>
      </c>
    </row>
    <row r="454" spans="1:13" ht="9" customHeight="1">
      <c r="A454" s="133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  <c r="L454" s="134"/>
      <c r="M454" s="135"/>
    </row>
    <row r="455" spans="1:13" ht="25.5">
      <c r="A455" s="145" t="s">
        <v>277</v>
      </c>
      <c r="B455" s="96" t="s">
        <v>276</v>
      </c>
      <c r="C455" s="96" t="s">
        <v>83</v>
      </c>
      <c r="D455" s="96" t="s">
        <v>84</v>
      </c>
      <c r="E455" s="92">
        <f t="shared" ref="E455:E468" si="97">F455+G455</f>
        <v>10</v>
      </c>
      <c r="F455" s="92">
        <v>10</v>
      </c>
      <c r="G455" s="92">
        <v>0</v>
      </c>
      <c r="H455" s="92">
        <v>10</v>
      </c>
      <c r="I455" s="92">
        <v>0</v>
      </c>
      <c r="J455" s="92">
        <v>0</v>
      </c>
      <c r="K455" s="92">
        <v>0</v>
      </c>
      <c r="L455" s="92">
        <v>0</v>
      </c>
      <c r="M455" s="97">
        <v>0</v>
      </c>
    </row>
    <row r="456" spans="1:13" ht="23.25" customHeight="1">
      <c r="A456" s="145"/>
      <c r="B456" s="126" t="s">
        <v>145</v>
      </c>
      <c r="C456" s="136" t="s">
        <v>80</v>
      </c>
      <c r="D456" s="96" t="s">
        <v>151</v>
      </c>
      <c r="E456" s="92">
        <f t="shared" si="97"/>
        <v>10</v>
      </c>
      <c r="F456" s="92">
        <v>10</v>
      </c>
      <c r="G456" s="92">
        <v>0</v>
      </c>
      <c r="H456" s="92">
        <v>10</v>
      </c>
      <c r="I456" s="92">
        <v>0</v>
      </c>
      <c r="J456" s="92">
        <v>0</v>
      </c>
      <c r="K456" s="92">
        <v>0</v>
      </c>
      <c r="L456" s="92">
        <v>0</v>
      </c>
      <c r="M456" s="97">
        <v>0</v>
      </c>
    </row>
    <row r="457" spans="1:13">
      <c r="A457" s="145"/>
      <c r="B457" s="127"/>
      <c r="C457" s="136" t="s">
        <v>80</v>
      </c>
      <c r="D457" s="96" t="s">
        <v>82</v>
      </c>
      <c r="E457" s="92">
        <f t="shared" si="97"/>
        <v>10</v>
      </c>
      <c r="F457" s="92">
        <v>10</v>
      </c>
      <c r="G457" s="92">
        <v>0</v>
      </c>
      <c r="H457" s="92">
        <v>10</v>
      </c>
      <c r="I457" s="92">
        <v>0</v>
      </c>
      <c r="J457" s="92">
        <v>0</v>
      </c>
      <c r="K457" s="92">
        <v>0</v>
      </c>
      <c r="L457" s="92">
        <v>0</v>
      </c>
      <c r="M457" s="97">
        <v>0</v>
      </c>
    </row>
    <row r="458" spans="1:13" ht="25.5">
      <c r="A458" s="145"/>
      <c r="B458" s="96" t="s">
        <v>275</v>
      </c>
      <c r="C458" s="96" t="s">
        <v>182</v>
      </c>
      <c r="D458" s="96" t="s">
        <v>274</v>
      </c>
      <c r="E458" s="92">
        <f t="shared" si="97"/>
        <v>6</v>
      </c>
      <c r="F458" s="92">
        <v>5</v>
      </c>
      <c r="G458" s="92">
        <v>1</v>
      </c>
      <c r="H458" s="92">
        <v>5</v>
      </c>
      <c r="I458" s="92">
        <v>1</v>
      </c>
      <c r="J458" s="92">
        <v>0</v>
      </c>
      <c r="K458" s="92">
        <v>0</v>
      </c>
      <c r="L458" s="92">
        <v>0</v>
      </c>
      <c r="M458" s="97">
        <v>0</v>
      </c>
    </row>
    <row r="459" spans="1:13" ht="25.5">
      <c r="A459" s="145"/>
      <c r="B459" s="96" t="s">
        <v>229</v>
      </c>
      <c r="C459" s="96" t="s">
        <v>90</v>
      </c>
      <c r="D459" s="96" t="s">
        <v>273</v>
      </c>
      <c r="E459" s="92">
        <f t="shared" si="97"/>
        <v>25</v>
      </c>
      <c r="F459" s="92">
        <v>0</v>
      </c>
      <c r="G459" s="92">
        <v>25</v>
      </c>
      <c r="H459" s="92">
        <v>0</v>
      </c>
      <c r="I459" s="92">
        <v>25</v>
      </c>
      <c r="J459" s="92">
        <v>0</v>
      </c>
      <c r="K459" s="92">
        <v>0</v>
      </c>
      <c r="L459" s="92">
        <v>0</v>
      </c>
      <c r="M459" s="97">
        <v>0</v>
      </c>
    </row>
    <row r="460" spans="1:13">
      <c r="A460" s="145"/>
      <c r="B460" s="136" t="s">
        <v>135</v>
      </c>
      <c r="C460" s="136" t="s">
        <v>100</v>
      </c>
      <c r="D460" s="96" t="s">
        <v>102</v>
      </c>
      <c r="E460" s="92">
        <f t="shared" si="97"/>
        <v>20</v>
      </c>
      <c r="F460" s="92">
        <v>20</v>
      </c>
      <c r="G460" s="92">
        <v>0</v>
      </c>
      <c r="H460" s="92">
        <v>20</v>
      </c>
      <c r="I460" s="92">
        <v>0</v>
      </c>
      <c r="J460" s="92">
        <v>0</v>
      </c>
      <c r="K460" s="92">
        <v>0</v>
      </c>
      <c r="L460" s="92">
        <v>0</v>
      </c>
      <c r="M460" s="97">
        <v>0</v>
      </c>
    </row>
    <row r="461" spans="1:13" ht="25.5">
      <c r="A461" s="145"/>
      <c r="B461" s="136"/>
      <c r="C461" s="136"/>
      <c r="D461" s="96" t="s">
        <v>272</v>
      </c>
      <c r="E461" s="92">
        <f t="shared" si="97"/>
        <v>5</v>
      </c>
      <c r="F461" s="92">
        <v>5</v>
      </c>
      <c r="G461" s="92">
        <v>0</v>
      </c>
      <c r="H461" s="92">
        <v>5</v>
      </c>
      <c r="I461" s="92">
        <v>0</v>
      </c>
      <c r="J461" s="92">
        <v>0</v>
      </c>
      <c r="K461" s="92">
        <v>0</v>
      </c>
      <c r="L461" s="92">
        <v>0</v>
      </c>
      <c r="M461" s="97">
        <v>0</v>
      </c>
    </row>
    <row r="462" spans="1:13">
      <c r="A462" s="145"/>
      <c r="B462" s="96" t="s">
        <v>142</v>
      </c>
      <c r="C462" s="136" t="s">
        <v>271</v>
      </c>
      <c r="D462" s="96" t="s">
        <v>140</v>
      </c>
      <c r="E462" s="92">
        <f t="shared" si="97"/>
        <v>40</v>
      </c>
      <c r="F462" s="92">
        <v>40</v>
      </c>
      <c r="G462" s="92">
        <v>0</v>
      </c>
      <c r="H462" s="92">
        <v>40</v>
      </c>
      <c r="I462" s="92" t="s">
        <v>269</v>
      </c>
      <c r="J462" s="92">
        <v>0</v>
      </c>
      <c r="K462" s="92">
        <v>0</v>
      </c>
      <c r="L462" s="92">
        <v>0</v>
      </c>
      <c r="M462" s="97">
        <v>0</v>
      </c>
    </row>
    <row r="463" spans="1:13">
      <c r="A463" s="145"/>
      <c r="B463" s="136" t="s">
        <v>270</v>
      </c>
      <c r="C463" s="136"/>
      <c r="D463" s="96" t="s">
        <v>140</v>
      </c>
      <c r="E463" s="92">
        <f t="shared" si="97"/>
        <v>25</v>
      </c>
      <c r="F463" s="92">
        <v>25</v>
      </c>
      <c r="G463" s="92"/>
      <c r="H463" s="92">
        <v>25</v>
      </c>
      <c r="I463" s="92" t="s">
        <v>269</v>
      </c>
      <c r="J463" s="92">
        <v>0</v>
      </c>
      <c r="K463" s="92"/>
      <c r="L463" s="92"/>
      <c r="M463" s="97"/>
    </row>
    <row r="464" spans="1:13" ht="25.5">
      <c r="A464" s="145"/>
      <c r="B464" s="136"/>
      <c r="C464" s="96" t="s">
        <v>174</v>
      </c>
      <c r="D464" s="96" t="s">
        <v>64</v>
      </c>
      <c r="E464" s="92">
        <f t="shared" si="97"/>
        <v>10</v>
      </c>
      <c r="F464" s="92">
        <v>10</v>
      </c>
      <c r="G464" s="92">
        <v>0</v>
      </c>
      <c r="H464" s="92">
        <v>0</v>
      </c>
      <c r="I464" s="92">
        <v>0</v>
      </c>
      <c r="J464" s="92">
        <v>10</v>
      </c>
      <c r="K464" s="92">
        <v>0</v>
      </c>
      <c r="L464" s="92">
        <v>0</v>
      </c>
      <c r="M464" s="97">
        <v>0</v>
      </c>
    </row>
    <row r="465" spans="1:13">
      <c r="A465" s="145"/>
      <c r="B465" s="136" t="s">
        <v>187</v>
      </c>
      <c r="C465" s="96" t="s">
        <v>115</v>
      </c>
      <c r="D465" s="96" t="s">
        <v>116</v>
      </c>
      <c r="E465" s="92">
        <v>28</v>
      </c>
      <c r="F465" s="92">
        <v>26</v>
      </c>
      <c r="G465" s="92">
        <v>2</v>
      </c>
      <c r="H465" s="92">
        <v>26</v>
      </c>
      <c r="I465" s="92">
        <v>2</v>
      </c>
      <c r="J465" s="92">
        <v>0</v>
      </c>
      <c r="K465" s="92">
        <v>0</v>
      </c>
      <c r="L465" s="92">
        <v>0</v>
      </c>
      <c r="M465" s="97">
        <v>0</v>
      </c>
    </row>
    <row r="466" spans="1:13">
      <c r="A466" s="145"/>
      <c r="B466" s="136"/>
      <c r="C466" s="96" t="s">
        <v>105</v>
      </c>
      <c r="D466" s="96" t="s">
        <v>104</v>
      </c>
      <c r="E466" s="92">
        <v>2</v>
      </c>
      <c r="F466" s="92">
        <v>2</v>
      </c>
      <c r="G466" s="92" t="s">
        <v>269</v>
      </c>
      <c r="H466" s="92">
        <v>2</v>
      </c>
      <c r="I466" s="92">
        <v>0</v>
      </c>
      <c r="J466" s="92">
        <v>0</v>
      </c>
      <c r="K466" s="92">
        <v>0</v>
      </c>
      <c r="L466" s="92">
        <v>0</v>
      </c>
      <c r="M466" s="97">
        <v>0</v>
      </c>
    </row>
    <row r="467" spans="1:13" ht="25.5">
      <c r="A467" s="145"/>
      <c r="B467" s="136"/>
      <c r="C467" s="96" t="s">
        <v>110</v>
      </c>
      <c r="D467" s="96" t="s">
        <v>176</v>
      </c>
      <c r="E467" s="92">
        <f t="shared" si="97"/>
        <v>9</v>
      </c>
      <c r="F467" s="92">
        <v>9</v>
      </c>
      <c r="G467" s="92">
        <v>0</v>
      </c>
      <c r="H467" s="92">
        <v>9</v>
      </c>
      <c r="I467" s="92">
        <v>0</v>
      </c>
      <c r="J467" s="92">
        <v>0</v>
      </c>
      <c r="K467" s="92">
        <v>0</v>
      </c>
      <c r="L467" s="92">
        <v>0</v>
      </c>
      <c r="M467" s="97">
        <v>0</v>
      </c>
    </row>
    <row r="468" spans="1:13">
      <c r="A468" s="145"/>
      <c r="B468" s="96" t="s">
        <v>218</v>
      </c>
      <c r="C468" s="96" t="s">
        <v>119</v>
      </c>
      <c r="D468" s="96" t="s">
        <v>189</v>
      </c>
      <c r="E468" s="92">
        <f t="shared" si="97"/>
        <v>10</v>
      </c>
      <c r="F468" s="92">
        <v>5</v>
      </c>
      <c r="G468" s="92">
        <v>5</v>
      </c>
      <c r="H468" s="92">
        <v>5</v>
      </c>
      <c r="I468" s="92">
        <v>5</v>
      </c>
      <c r="J468" s="92">
        <v>0</v>
      </c>
      <c r="K468" s="92">
        <v>0</v>
      </c>
      <c r="L468" s="92">
        <v>0</v>
      </c>
      <c r="M468" s="97">
        <v>0</v>
      </c>
    </row>
    <row r="469" spans="1:13" ht="22.5" customHeight="1">
      <c r="A469" s="145"/>
      <c r="B469" s="132" t="s">
        <v>1</v>
      </c>
      <c r="C469" s="132"/>
      <c r="D469" s="132"/>
      <c r="E469" s="110">
        <f t="shared" ref="E469:M469" si="98">SUM(E455:E468)</f>
        <v>210</v>
      </c>
      <c r="F469" s="110">
        <f t="shared" si="98"/>
        <v>177</v>
      </c>
      <c r="G469" s="110">
        <f t="shared" si="98"/>
        <v>33</v>
      </c>
      <c r="H469" s="110">
        <f t="shared" si="98"/>
        <v>167</v>
      </c>
      <c r="I469" s="110">
        <f t="shared" si="98"/>
        <v>33</v>
      </c>
      <c r="J469" s="110">
        <f t="shared" si="98"/>
        <v>10</v>
      </c>
      <c r="K469" s="110">
        <f t="shared" si="98"/>
        <v>0</v>
      </c>
      <c r="L469" s="110">
        <f t="shared" si="98"/>
        <v>0</v>
      </c>
      <c r="M469" s="111">
        <f t="shared" si="98"/>
        <v>0</v>
      </c>
    </row>
    <row r="470" spans="1:13" ht="9" customHeight="1">
      <c r="A470" s="133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  <c r="L470" s="134"/>
      <c r="M470" s="135"/>
    </row>
    <row r="471" spans="1:13">
      <c r="A471" s="145" t="s">
        <v>268</v>
      </c>
      <c r="B471" s="136" t="s">
        <v>142</v>
      </c>
      <c r="C471" s="96" t="s">
        <v>122</v>
      </c>
      <c r="D471" s="96" t="s">
        <v>267</v>
      </c>
      <c r="E471" s="58">
        <f>F471+G471</f>
        <v>22</v>
      </c>
      <c r="F471" s="58">
        <f>H471+J471+L471</f>
        <v>22</v>
      </c>
      <c r="G471" s="58">
        <f>I471+K471+M471</f>
        <v>0</v>
      </c>
      <c r="H471" s="58">
        <v>22</v>
      </c>
      <c r="I471" s="58">
        <v>0</v>
      </c>
      <c r="J471" s="58">
        <v>0</v>
      </c>
      <c r="K471" s="58">
        <v>0</v>
      </c>
      <c r="L471" s="58">
        <v>0</v>
      </c>
      <c r="M471" s="59">
        <v>0</v>
      </c>
    </row>
    <row r="472" spans="1:13" ht="25.5">
      <c r="A472" s="145"/>
      <c r="B472" s="136"/>
      <c r="C472" s="96" t="s">
        <v>182</v>
      </c>
      <c r="D472" s="96" t="s">
        <v>240</v>
      </c>
      <c r="E472" s="58">
        <f>F472+G472</f>
        <v>2</v>
      </c>
      <c r="F472" s="58">
        <f>H472+J472+L472</f>
        <v>2</v>
      </c>
      <c r="G472" s="58">
        <v>0</v>
      </c>
      <c r="H472" s="58">
        <v>2</v>
      </c>
      <c r="I472" s="58">
        <v>0</v>
      </c>
      <c r="J472" s="58">
        <v>0</v>
      </c>
      <c r="K472" s="58">
        <v>0</v>
      </c>
      <c r="L472" s="58">
        <v>0</v>
      </c>
      <c r="M472" s="59">
        <v>0</v>
      </c>
    </row>
    <row r="473" spans="1:13">
      <c r="A473" s="145"/>
      <c r="B473" s="136"/>
      <c r="C473" s="96" t="s">
        <v>266</v>
      </c>
      <c r="D473" s="96" t="s">
        <v>265</v>
      </c>
      <c r="E473" s="58">
        <f>F473+G473</f>
        <v>1</v>
      </c>
      <c r="F473" s="58">
        <v>1</v>
      </c>
      <c r="G473" s="58">
        <f>I473+K473+M473</f>
        <v>0</v>
      </c>
      <c r="H473" s="58">
        <v>1</v>
      </c>
      <c r="I473" s="58">
        <v>0</v>
      </c>
      <c r="J473" s="58">
        <v>0</v>
      </c>
      <c r="K473" s="58">
        <v>0</v>
      </c>
      <c r="L473" s="58">
        <v>0</v>
      </c>
      <c r="M473" s="59">
        <v>0</v>
      </c>
    </row>
    <row r="474" spans="1:13">
      <c r="A474" s="145"/>
      <c r="B474" s="96" t="s">
        <v>218</v>
      </c>
      <c r="C474" s="96" t="s">
        <v>119</v>
      </c>
      <c r="D474" s="96" t="s">
        <v>230</v>
      </c>
      <c r="E474" s="58">
        <v>14</v>
      </c>
      <c r="F474" s="58">
        <v>7</v>
      </c>
      <c r="G474" s="58">
        <v>7</v>
      </c>
      <c r="H474" s="58">
        <v>7</v>
      </c>
      <c r="I474" s="58">
        <v>7</v>
      </c>
      <c r="J474" s="58">
        <v>0</v>
      </c>
      <c r="K474" s="58">
        <v>0</v>
      </c>
      <c r="L474" s="58">
        <v>0</v>
      </c>
      <c r="M474" s="59">
        <v>0</v>
      </c>
    </row>
    <row r="475" spans="1:13" ht="25.5">
      <c r="A475" s="145"/>
      <c r="B475" s="96" t="s">
        <v>229</v>
      </c>
      <c r="C475" s="96" t="s">
        <v>90</v>
      </c>
      <c r="D475" s="96" t="s">
        <v>89</v>
      </c>
      <c r="E475" s="58">
        <v>12</v>
      </c>
      <c r="F475" s="58">
        <f>H475+J475+L475</f>
        <v>0</v>
      </c>
      <c r="G475" s="58">
        <v>12</v>
      </c>
      <c r="H475" s="58">
        <v>0</v>
      </c>
      <c r="I475" s="58">
        <v>12</v>
      </c>
      <c r="J475" s="58">
        <v>0</v>
      </c>
      <c r="K475" s="58">
        <v>0</v>
      </c>
      <c r="L475" s="58">
        <v>0</v>
      </c>
      <c r="M475" s="59">
        <v>0</v>
      </c>
    </row>
    <row r="476" spans="1:13">
      <c r="A476" s="145"/>
      <c r="B476" s="136" t="s">
        <v>187</v>
      </c>
      <c r="C476" s="96" t="s">
        <v>115</v>
      </c>
      <c r="D476" s="96" t="s">
        <v>117</v>
      </c>
      <c r="E476" s="58">
        <v>18</v>
      </c>
      <c r="F476" s="58">
        <v>18</v>
      </c>
      <c r="G476" s="58">
        <f>I476+K476+M476</f>
        <v>0</v>
      </c>
      <c r="H476" s="58">
        <v>18</v>
      </c>
      <c r="I476" s="58">
        <v>0</v>
      </c>
      <c r="J476" s="58">
        <v>0</v>
      </c>
      <c r="K476" s="58">
        <v>0</v>
      </c>
      <c r="L476" s="58">
        <v>0</v>
      </c>
      <c r="M476" s="59">
        <v>0</v>
      </c>
    </row>
    <row r="477" spans="1:13" ht="25.5">
      <c r="A477" s="145"/>
      <c r="B477" s="136"/>
      <c r="C477" s="96" t="s">
        <v>182</v>
      </c>
      <c r="D477" s="96" t="s">
        <v>240</v>
      </c>
      <c r="E477" s="58">
        <f>F477+G477</f>
        <v>2</v>
      </c>
      <c r="F477" s="58">
        <f>H477+J477+L477</f>
        <v>2</v>
      </c>
      <c r="G477" s="58">
        <v>0</v>
      </c>
      <c r="H477" s="58">
        <v>2</v>
      </c>
      <c r="I477" s="58">
        <v>0</v>
      </c>
      <c r="J477" s="58">
        <v>0</v>
      </c>
      <c r="K477" s="58">
        <v>0</v>
      </c>
      <c r="L477" s="58">
        <v>0</v>
      </c>
      <c r="M477" s="59">
        <v>0</v>
      </c>
    </row>
    <row r="478" spans="1:13" ht="25.5">
      <c r="A478" s="145"/>
      <c r="B478" s="136"/>
      <c r="C478" s="96" t="s">
        <v>110</v>
      </c>
      <c r="D478" s="96" t="s">
        <v>109</v>
      </c>
      <c r="E478" s="58">
        <v>6</v>
      </c>
      <c r="F478" s="58">
        <v>6</v>
      </c>
      <c r="G478" s="58">
        <f t="shared" ref="G478:G482" si="99">I478+K478+M478</f>
        <v>0</v>
      </c>
      <c r="H478" s="58">
        <v>6</v>
      </c>
      <c r="I478" s="58">
        <v>0</v>
      </c>
      <c r="J478" s="58">
        <v>0</v>
      </c>
      <c r="K478" s="58">
        <v>0</v>
      </c>
      <c r="L478" s="58">
        <v>0</v>
      </c>
      <c r="M478" s="59">
        <v>0</v>
      </c>
    </row>
    <row r="479" spans="1:13">
      <c r="A479" s="145"/>
      <c r="B479" s="136"/>
      <c r="C479" s="136"/>
      <c r="D479" s="96" t="s">
        <v>82</v>
      </c>
      <c r="E479" s="58">
        <f>F479+G479</f>
        <v>5</v>
      </c>
      <c r="F479" s="58">
        <f>H479+J479+L479</f>
        <v>5</v>
      </c>
      <c r="G479" s="58">
        <f t="shared" si="99"/>
        <v>0</v>
      </c>
      <c r="H479" s="58">
        <v>5</v>
      </c>
      <c r="I479" s="58">
        <v>0</v>
      </c>
      <c r="J479" s="58">
        <v>0</v>
      </c>
      <c r="K479" s="58">
        <v>0</v>
      </c>
      <c r="L479" s="58">
        <v>0</v>
      </c>
      <c r="M479" s="59">
        <v>0</v>
      </c>
    </row>
    <row r="480" spans="1:13">
      <c r="A480" s="145"/>
      <c r="B480" s="136"/>
      <c r="C480" s="136"/>
      <c r="D480" s="96" t="s">
        <v>264</v>
      </c>
      <c r="E480" s="58">
        <v>7</v>
      </c>
      <c r="F480" s="58">
        <v>7</v>
      </c>
      <c r="G480" s="58">
        <f t="shared" si="99"/>
        <v>0</v>
      </c>
      <c r="H480" s="58">
        <v>7</v>
      </c>
      <c r="I480" s="58">
        <v>0</v>
      </c>
      <c r="J480" s="58">
        <v>0</v>
      </c>
      <c r="K480" s="58">
        <v>0</v>
      </c>
      <c r="L480" s="58">
        <v>0</v>
      </c>
      <c r="M480" s="59">
        <v>0</v>
      </c>
    </row>
    <row r="481" spans="1:13">
      <c r="A481" s="145"/>
      <c r="B481" s="96" t="s">
        <v>234</v>
      </c>
      <c r="C481" s="136" t="s">
        <v>174</v>
      </c>
      <c r="D481" s="96" t="s">
        <v>64</v>
      </c>
      <c r="E481" s="58">
        <f>F481+G481</f>
        <v>20</v>
      </c>
      <c r="F481" s="58">
        <f>H481+J481+L481</f>
        <v>20</v>
      </c>
      <c r="G481" s="58">
        <f t="shared" si="99"/>
        <v>0</v>
      </c>
      <c r="H481" s="58">
        <v>0</v>
      </c>
      <c r="I481" s="58">
        <v>0</v>
      </c>
      <c r="J481" s="58">
        <v>20</v>
      </c>
      <c r="K481" s="58">
        <v>0</v>
      </c>
      <c r="L481" s="58">
        <v>0</v>
      </c>
      <c r="M481" s="59">
        <v>0</v>
      </c>
    </row>
    <row r="482" spans="1:13">
      <c r="A482" s="145"/>
      <c r="B482" s="96" t="s">
        <v>263</v>
      </c>
      <c r="C482" s="136"/>
      <c r="D482" s="96" t="s">
        <v>237</v>
      </c>
      <c r="E482" s="58">
        <f>F482+G482</f>
        <v>10</v>
      </c>
      <c r="F482" s="58">
        <f>H482+J482+L482</f>
        <v>10</v>
      </c>
      <c r="G482" s="58">
        <f t="shared" si="99"/>
        <v>0</v>
      </c>
      <c r="H482" s="58">
        <v>0</v>
      </c>
      <c r="I482" s="58">
        <v>0</v>
      </c>
      <c r="J482" s="58">
        <v>10</v>
      </c>
      <c r="K482" s="58">
        <v>0</v>
      </c>
      <c r="L482" s="58">
        <v>0</v>
      </c>
      <c r="M482" s="59">
        <v>0</v>
      </c>
    </row>
    <row r="483" spans="1:13" ht="12.75" customHeight="1">
      <c r="A483" s="145"/>
      <c r="B483" s="132" t="s">
        <v>1</v>
      </c>
      <c r="C483" s="132"/>
      <c r="D483" s="132"/>
      <c r="E483" s="110">
        <f t="shared" ref="E483:M483" si="100">SUM(E471:E482)</f>
        <v>119</v>
      </c>
      <c r="F483" s="110">
        <f t="shared" si="100"/>
        <v>100</v>
      </c>
      <c r="G483" s="110">
        <f t="shared" si="100"/>
        <v>19</v>
      </c>
      <c r="H483" s="110">
        <f t="shared" si="100"/>
        <v>70</v>
      </c>
      <c r="I483" s="110">
        <f t="shared" si="100"/>
        <v>19</v>
      </c>
      <c r="J483" s="110">
        <f t="shared" si="100"/>
        <v>30</v>
      </c>
      <c r="K483" s="110">
        <f t="shared" si="100"/>
        <v>0</v>
      </c>
      <c r="L483" s="110">
        <f t="shared" si="100"/>
        <v>0</v>
      </c>
      <c r="M483" s="111">
        <f t="shared" si="100"/>
        <v>0</v>
      </c>
    </row>
    <row r="484" spans="1:13">
      <c r="A484" s="133"/>
      <c r="B484" s="134"/>
      <c r="C484" s="134"/>
      <c r="D484" s="134"/>
      <c r="E484" s="134"/>
      <c r="F484" s="134"/>
      <c r="G484" s="134"/>
      <c r="H484" s="134"/>
      <c r="I484" s="134"/>
      <c r="J484" s="134"/>
      <c r="K484" s="134"/>
      <c r="L484" s="134"/>
      <c r="M484" s="135"/>
    </row>
    <row r="485" spans="1:13">
      <c r="A485" s="122" t="s">
        <v>262</v>
      </c>
      <c r="B485" s="136" t="s">
        <v>261</v>
      </c>
      <c r="C485" s="136" t="s">
        <v>260</v>
      </c>
      <c r="D485" s="96" t="s">
        <v>84</v>
      </c>
      <c r="E485" s="92">
        <f t="shared" ref="E485:E497" si="101">F485+G485</f>
        <v>30</v>
      </c>
      <c r="F485" s="92">
        <f t="shared" ref="F485:F497" si="102">H485+J485+L485</f>
        <v>30</v>
      </c>
      <c r="G485" s="92">
        <f t="shared" ref="G485:G497" si="103">I485+K485+M485</f>
        <v>0</v>
      </c>
      <c r="H485" s="92">
        <v>30</v>
      </c>
      <c r="I485" s="92">
        <v>0</v>
      </c>
      <c r="J485" s="92">
        <v>0</v>
      </c>
      <c r="K485" s="92">
        <v>0</v>
      </c>
      <c r="L485" s="92">
        <v>0</v>
      </c>
      <c r="M485" s="97">
        <v>0</v>
      </c>
    </row>
    <row r="486" spans="1:13">
      <c r="A486" s="123"/>
      <c r="B486" s="136"/>
      <c r="C486" s="136" t="s">
        <v>260</v>
      </c>
      <c r="D486" s="96" t="s">
        <v>82</v>
      </c>
      <c r="E486" s="92">
        <f t="shared" si="101"/>
        <v>25</v>
      </c>
      <c r="F486" s="92">
        <f t="shared" si="102"/>
        <v>25</v>
      </c>
      <c r="G486" s="92">
        <f t="shared" si="103"/>
        <v>0</v>
      </c>
      <c r="H486" s="92">
        <v>25</v>
      </c>
      <c r="I486" s="92">
        <v>0</v>
      </c>
      <c r="J486" s="92">
        <v>0</v>
      </c>
      <c r="K486" s="92">
        <v>0</v>
      </c>
      <c r="L486" s="92">
        <v>0</v>
      </c>
      <c r="M486" s="97">
        <v>0</v>
      </c>
    </row>
    <row r="487" spans="1:13" ht="25.5">
      <c r="A487" s="123"/>
      <c r="B487" s="136"/>
      <c r="C487" s="96" t="s">
        <v>149</v>
      </c>
      <c r="D487" s="96" t="s">
        <v>148</v>
      </c>
      <c r="E487" s="92">
        <f t="shared" si="101"/>
        <v>2</v>
      </c>
      <c r="F487" s="92">
        <f t="shared" si="102"/>
        <v>0</v>
      </c>
      <c r="G487" s="92">
        <f t="shared" si="103"/>
        <v>2</v>
      </c>
      <c r="H487" s="92">
        <v>0</v>
      </c>
      <c r="I487" s="92">
        <v>2</v>
      </c>
      <c r="J487" s="92">
        <v>0</v>
      </c>
      <c r="K487" s="92">
        <v>0</v>
      </c>
      <c r="L487" s="92">
        <v>0</v>
      </c>
      <c r="M487" s="97">
        <v>0</v>
      </c>
    </row>
    <row r="488" spans="1:13" ht="25.5">
      <c r="A488" s="123"/>
      <c r="B488" s="96" t="s">
        <v>153</v>
      </c>
      <c r="C488" s="96" t="s">
        <v>152</v>
      </c>
      <c r="D488" s="96" t="s">
        <v>79</v>
      </c>
      <c r="E488" s="92">
        <f t="shared" si="101"/>
        <v>43</v>
      </c>
      <c r="F488" s="92">
        <f t="shared" si="102"/>
        <v>43</v>
      </c>
      <c r="G488" s="92">
        <f t="shared" si="103"/>
        <v>0</v>
      </c>
      <c r="H488" s="92">
        <v>43</v>
      </c>
      <c r="I488" s="92">
        <v>0</v>
      </c>
      <c r="J488" s="92">
        <v>0</v>
      </c>
      <c r="K488" s="92">
        <v>0</v>
      </c>
      <c r="L488" s="92">
        <v>0</v>
      </c>
      <c r="M488" s="97">
        <v>0</v>
      </c>
    </row>
    <row r="489" spans="1:13">
      <c r="A489" s="123"/>
      <c r="B489" s="96" t="s">
        <v>259</v>
      </c>
      <c r="C489" s="96" t="s">
        <v>134</v>
      </c>
      <c r="D489" s="96" t="s">
        <v>133</v>
      </c>
      <c r="E489" s="92">
        <f t="shared" si="101"/>
        <v>57</v>
      </c>
      <c r="F489" s="92">
        <f t="shared" si="102"/>
        <v>57</v>
      </c>
      <c r="G489" s="92">
        <f t="shared" si="103"/>
        <v>0</v>
      </c>
      <c r="H489" s="92">
        <v>57</v>
      </c>
      <c r="I489" s="92">
        <v>0</v>
      </c>
      <c r="J489" s="92">
        <v>0</v>
      </c>
      <c r="K489" s="92">
        <v>0</v>
      </c>
      <c r="L489" s="92">
        <v>0</v>
      </c>
      <c r="M489" s="97">
        <v>0</v>
      </c>
    </row>
    <row r="490" spans="1:13">
      <c r="A490" s="123"/>
      <c r="B490" s="96" t="s">
        <v>258</v>
      </c>
      <c r="C490" s="96" t="s">
        <v>228</v>
      </c>
      <c r="D490" s="96" t="s">
        <v>257</v>
      </c>
      <c r="E490" s="92">
        <f t="shared" si="101"/>
        <v>46</v>
      </c>
      <c r="F490" s="92">
        <f t="shared" si="102"/>
        <v>0</v>
      </c>
      <c r="G490" s="92">
        <f t="shared" si="103"/>
        <v>46</v>
      </c>
      <c r="H490" s="92">
        <v>0</v>
      </c>
      <c r="I490" s="92">
        <v>46</v>
      </c>
      <c r="J490" s="92">
        <v>0</v>
      </c>
      <c r="K490" s="92">
        <v>0</v>
      </c>
      <c r="L490" s="92">
        <v>0</v>
      </c>
      <c r="M490" s="97">
        <v>0</v>
      </c>
    </row>
    <row r="491" spans="1:13">
      <c r="A491" s="123"/>
      <c r="B491" s="96" t="s">
        <v>254</v>
      </c>
      <c r="C491" s="96" t="s">
        <v>141</v>
      </c>
      <c r="D491" s="96" t="s">
        <v>140</v>
      </c>
      <c r="E491" s="92">
        <f t="shared" si="101"/>
        <v>109</v>
      </c>
      <c r="F491" s="92">
        <f t="shared" si="102"/>
        <v>109</v>
      </c>
      <c r="G491" s="92">
        <f t="shared" si="103"/>
        <v>0</v>
      </c>
      <c r="H491" s="92">
        <v>109</v>
      </c>
      <c r="I491" s="92">
        <v>0</v>
      </c>
      <c r="J491" s="92">
        <v>0</v>
      </c>
      <c r="K491" s="92">
        <v>0</v>
      </c>
      <c r="L491" s="92">
        <v>0</v>
      </c>
      <c r="M491" s="97">
        <v>0</v>
      </c>
    </row>
    <row r="492" spans="1:13" ht="25.5">
      <c r="A492" s="123"/>
      <c r="B492" s="96" t="s">
        <v>256</v>
      </c>
      <c r="C492" s="96" t="s">
        <v>177</v>
      </c>
      <c r="D492" s="96" t="s">
        <v>176</v>
      </c>
      <c r="E492" s="92">
        <f t="shared" si="101"/>
        <v>44</v>
      </c>
      <c r="F492" s="92">
        <f t="shared" si="102"/>
        <v>44</v>
      </c>
      <c r="G492" s="92">
        <f t="shared" si="103"/>
        <v>0</v>
      </c>
      <c r="H492" s="92">
        <v>44</v>
      </c>
      <c r="I492" s="92">
        <v>0</v>
      </c>
      <c r="J492" s="92">
        <v>0</v>
      </c>
      <c r="K492" s="92">
        <v>0</v>
      </c>
      <c r="L492" s="92">
        <v>0</v>
      </c>
      <c r="M492" s="97">
        <v>0</v>
      </c>
    </row>
    <row r="493" spans="1:13">
      <c r="A493" s="123"/>
      <c r="B493" s="96" t="s">
        <v>187</v>
      </c>
      <c r="C493" s="96" t="s">
        <v>179</v>
      </c>
      <c r="D493" s="96" t="s">
        <v>178</v>
      </c>
      <c r="E493" s="92">
        <f t="shared" si="101"/>
        <v>62</v>
      </c>
      <c r="F493" s="92">
        <f t="shared" si="102"/>
        <v>62</v>
      </c>
      <c r="G493" s="92">
        <f t="shared" si="103"/>
        <v>0</v>
      </c>
      <c r="H493" s="92">
        <v>62</v>
      </c>
      <c r="I493" s="92">
        <v>0</v>
      </c>
      <c r="J493" s="92">
        <v>0</v>
      </c>
      <c r="K493" s="92">
        <v>0</v>
      </c>
      <c r="L493" s="92">
        <v>0</v>
      </c>
      <c r="M493" s="97">
        <v>0</v>
      </c>
    </row>
    <row r="494" spans="1:13">
      <c r="A494" s="123"/>
      <c r="B494" s="136" t="s">
        <v>255</v>
      </c>
      <c r="C494" s="136" t="s">
        <v>182</v>
      </c>
      <c r="D494" s="96" t="s">
        <v>181</v>
      </c>
      <c r="E494" s="92">
        <f t="shared" si="101"/>
        <v>3</v>
      </c>
      <c r="F494" s="92">
        <f t="shared" si="102"/>
        <v>3</v>
      </c>
      <c r="G494" s="92">
        <f t="shared" si="103"/>
        <v>0</v>
      </c>
      <c r="H494" s="92">
        <v>3</v>
      </c>
      <c r="I494" s="92">
        <v>0</v>
      </c>
      <c r="J494" s="92">
        <v>0</v>
      </c>
      <c r="K494" s="92">
        <v>0</v>
      </c>
      <c r="L494" s="92">
        <v>0</v>
      </c>
      <c r="M494" s="97">
        <v>0</v>
      </c>
    </row>
    <row r="495" spans="1:13">
      <c r="A495" s="123"/>
      <c r="B495" s="136" t="s">
        <v>255</v>
      </c>
      <c r="C495" s="136"/>
      <c r="D495" s="96" t="s">
        <v>58</v>
      </c>
      <c r="E495" s="92">
        <f t="shared" si="101"/>
        <v>3</v>
      </c>
      <c r="F495" s="92">
        <f t="shared" si="102"/>
        <v>3</v>
      </c>
      <c r="G495" s="92">
        <f t="shared" si="103"/>
        <v>0</v>
      </c>
      <c r="H495" s="92">
        <v>3</v>
      </c>
      <c r="I495" s="92">
        <v>0</v>
      </c>
      <c r="J495" s="92">
        <v>0</v>
      </c>
      <c r="K495" s="92">
        <v>0</v>
      </c>
      <c r="L495" s="92">
        <v>0</v>
      </c>
      <c r="M495" s="97">
        <v>0</v>
      </c>
    </row>
    <row r="496" spans="1:13" ht="25.5">
      <c r="A496" s="123"/>
      <c r="B496" s="136" t="s">
        <v>254</v>
      </c>
      <c r="C496" s="96" t="s">
        <v>253</v>
      </c>
      <c r="D496" s="96" t="s">
        <v>69</v>
      </c>
      <c r="E496" s="92">
        <f t="shared" si="101"/>
        <v>19</v>
      </c>
      <c r="F496" s="92">
        <f t="shared" si="102"/>
        <v>19</v>
      </c>
      <c r="G496" s="92">
        <f t="shared" si="103"/>
        <v>0</v>
      </c>
      <c r="H496" s="92">
        <v>0</v>
      </c>
      <c r="I496" s="92">
        <v>0</v>
      </c>
      <c r="J496" s="92">
        <v>19</v>
      </c>
      <c r="K496" s="92">
        <v>0</v>
      </c>
      <c r="L496" s="92">
        <v>0</v>
      </c>
      <c r="M496" s="97">
        <v>0</v>
      </c>
    </row>
    <row r="497" spans="1:13" ht="25.5">
      <c r="A497" s="123"/>
      <c r="B497" s="136"/>
      <c r="C497" s="96" t="s">
        <v>253</v>
      </c>
      <c r="D497" s="96" t="s">
        <v>173</v>
      </c>
      <c r="E497" s="92">
        <f t="shared" si="101"/>
        <v>75</v>
      </c>
      <c r="F497" s="92">
        <f t="shared" si="102"/>
        <v>75</v>
      </c>
      <c r="G497" s="92">
        <f t="shared" si="103"/>
        <v>0</v>
      </c>
      <c r="H497" s="92">
        <v>0</v>
      </c>
      <c r="I497" s="92">
        <v>0</v>
      </c>
      <c r="J497" s="92">
        <v>75</v>
      </c>
      <c r="K497" s="92">
        <v>0</v>
      </c>
      <c r="L497" s="92">
        <v>0</v>
      </c>
      <c r="M497" s="97">
        <v>0</v>
      </c>
    </row>
    <row r="498" spans="1:13" ht="18" customHeight="1">
      <c r="A498" s="124"/>
      <c r="B498" s="132" t="s">
        <v>1</v>
      </c>
      <c r="C498" s="132"/>
      <c r="D498" s="132"/>
      <c r="E498" s="110">
        <f t="shared" ref="E498:M498" si="104">SUM(E485:E497)</f>
        <v>518</v>
      </c>
      <c r="F498" s="110">
        <f t="shared" si="104"/>
        <v>470</v>
      </c>
      <c r="G498" s="110">
        <f t="shared" si="104"/>
        <v>48</v>
      </c>
      <c r="H498" s="110">
        <f t="shared" si="104"/>
        <v>376</v>
      </c>
      <c r="I498" s="110">
        <f t="shared" si="104"/>
        <v>48</v>
      </c>
      <c r="J498" s="110">
        <f t="shared" si="104"/>
        <v>94</v>
      </c>
      <c r="K498" s="110">
        <f t="shared" si="104"/>
        <v>0</v>
      </c>
      <c r="L498" s="110">
        <f t="shared" si="104"/>
        <v>0</v>
      </c>
      <c r="M498" s="111">
        <f t="shared" si="104"/>
        <v>0</v>
      </c>
    </row>
    <row r="499" spans="1:13" ht="20.25" customHeight="1">
      <c r="A499" s="133"/>
      <c r="B499" s="134"/>
      <c r="C499" s="134"/>
      <c r="D499" s="134"/>
      <c r="E499" s="134"/>
      <c r="F499" s="134"/>
      <c r="G499" s="134"/>
      <c r="H499" s="134"/>
      <c r="I499" s="134"/>
      <c r="J499" s="134"/>
      <c r="K499" s="134"/>
      <c r="L499" s="134"/>
      <c r="M499" s="135"/>
    </row>
    <row r="500" spans="1:13">
      <c r="A500" s="145" t="s">
        <v>252</v>
      </c>
      <c r="B500" s="136" t="s">
        <v>187</v>
      </c>
      <c r="C500" s="136" t="s">
        <v>115</v>
      </c>
      <c r="D500" s="96" t="s">
        <v>116</v>
      </c>
      <c r="E500" s="112">
        <f t="shared" ref="E500:E510" si="105">F500+G500</f>
        <v>12</v>
      </c>
      <c r="F500" s="112">
        <f>H500+J500+L500</f>
        <v>12</v>
      </c>
      <c r="G500" s="112">
        <f>I500+K500+M500</f>
        <v>0</v>
      </c>
      <c r="H500" s="92">
        <v>12</v>
      </c>
      <c r="I500" s="92">
        <f>0</f>
        <v>0</v>
      </c>
      <c r="J500" s="92">
        <v>0</v>
      </c>
      <c r="K500" s="92">
        <v>0</v>
      </c>
      <c r="L500" s="92">
        <v>0</v>
      </c>
      <c r="M500" s="97">
        <v>0</v>
      </c>
    </row>
    <row r="501" spans="1:13">
      <c r="A501" s="145"/>
      <c r="B501" s="136"/>
      <c r="C501" s="136"/>
      <c r="D501" s="96" t="s">
        <v>251</v>
      </c>
      <c r="E501" s="112">
        <f t="shared" si="105"/>
        <v>7</v>
      </c>
      <c r="F501" s="112">
        <f t="shared" ref="F501:F510" si="106">H501+J501+L501</f>
        <v>7</v>
      </c>
      <c r="G501" s="112">
        <f t="shared" ref="G501:G510" si="107">I501+K501+M501</f>
        <v>0</v>
      </c>
      <c r="H501" s="92">
        <v>7</v>
      </c>
      <c r="I501" s="92">
        <v>0</v>
      </c>
      <c r="J501" s="92">
        <v>0</v>
      </c>
      <c r="K501" s="92">
        <v>0</v>
      </c>
      <c r="L501" s="92">
        <v>0</v>
      </c>
      <c r="M501" s="97">
        <v>0</v>
      </c>
    </row>
    <row r="502" spans="1:13" ht="25.5">
      <c r="A502" s="145"/>
      <c r="B502" s="136"/>
      <c r="C502" s="96" t="s">
        <v>110</v>
      </c>
      <c r="D502" s="96" t="s">
        <v>109</v>
      </c>
      <c r="E502" s="112">
        <f t="shared" si="105"/>
        <v>8</v>
      </c>
      <c r="F502" s="112">
        <f t="shared" si="106"/>
        <v>8</v>
      </c>
      <c r="G502" s="112">
        <f t="shared" si="107"/>
        <v>0</v>
      </c>
      <c r="H502" s="92">
        <v>8</v>
      </c>
      <c r="I502" s="92">
        <f>0</f>
        <v>0</v>
      </c>
      <c r="J502" s="92">
        <v>0</v>
      </c>
      <c r="K502" s="92">
        <v>0</v>
      </c>
      <c r="L502" s="92">
        <v>0</v>
      </c>
      <c r="M502" s="97">
        <v>0</v>
      </c>
    </row>
    <row r="503" spans="1:13" ht="25.5">
      <c r="A503" s="145"/>
      <c r="B503" s="136"/>
      <c r="C503" s="96" t="s">
        <v>235</v>
      </c>
      <c r="D503" s="96" t="s">
        <v>237</v>
      </c>
      <c r="E503" s="112">
        <f t="shared" si="105"/>
        <v>10</v>
      </c>
      <c r="F503" s="112">
        <f t="shared" si="106"/>
        <v>10</v>
      </c>
      <c r="G503" s="112">
        <f t="shared" si="107"/>
        <v>0</v>
      </c>
      <c r="H503" s="92">
        <v>0</v>
      </c>
      <c r="I503" s="92">
        <v>0</v>
      </c>
      <c r="J503" s="92">
        <v>10</v>
      </c>
      <c r="K503" s="92"/>
      <c r="L503" s="92"/>
      <c r="M503" s="97"/>
    </row>
    <row r="504" spans="1:13">
      <c r="A504" s="145"/>
      <c r="B504" s="136" t="s">
        <v>142</v>
      </c>
      <c r="C504" s="96" t="s">
        <v>122</v>
      </c>
      <c r="D504" s="96" t="s">
        <v>121</v>
      </c>
      <c r="E504" s="112">
        <f t="shared" si="105"/>
        <v>23</v>
      </c>
      <c r="F504" s="112">
        <f t="shared" si="106"/>
        <v>23</v>
      </c>
      <c r="G504" s="112">
        <f t="shared" si="107"/>
        <v>0</v>
      </c>
      <c r="H504" s="92">
        <v>23</v>
      </c>
      <c r="I504" s="92">
        <v>0</v>
      </c>
      <c r="J504" s="92">
        <v>0</v>
      </c>
      <c r="K504" s="92">
        <v>0</v>
      </c>
      <c r="L504" s="92">
        <v>0</v>
      </c>
      <c r="M504" s="97">
        <v>0</v>
      </c>
    </row>
    <row r="505" spans="1:13">
      <c r="A505" s="145"/>
      <c r="B505" s="136"/>
      <c r="C505" s="96" t="s">
        <v>250</v>
      </c>
      <c r="D505" s="96" t="s">
        <v>249</v>
      </c>
      <c r="E505" s="112">
        <f t="shared" si="105"/>
        <v>9</v>
      </c>
      <c r="F505" s="112">
        <f t="shared" si="106"/>
        <v>9</v>
      </c>
      <c r="G505" s="112">
        <f t="shared" si="107"/>
        <v>0</v>
      </c>
      <c r="H505" s="92">
        <v>9</v>
      </c>
      <c r="I505" s="92">
        <v>0</v>
      </c>
      <c r="J505" s="92">
        <v>0</v>
      </c>
      <c r="K505" s="92">
        <v>0</v>
      </c>
      <c r="L505" s="92">
        <v>0</v>
      </c>
      <c r="M505" s="97">
        <v>0</v>
      </c>
    </row>
    <row r="506" spans="1:13">
      <c r="A506" s="145"/>
      <c r="B506" s="96"/>
      <c r="C506" s="96" t="s">
        <v>595</v>
      </c>
      <c r="D506" s="96" t="s">
        <v>596</v>
      </c>
      <c r="E506" s="112">
        <v>3</v>
      </c>
      <c r="F506" s="112">
        <v>3</v>
      </c>
      <c r="G506" s="112">
        <f t="shared" si="107"/>
        <v>0</v>
      </c>
      <c r="H506" s="112">
        <v>3</v>
      </c>
      <c r="I506" s="112">
        <v>0</v>
      </c>
      <c r="J506" s="116" t="s">
        <v>269</v>
      </c>
      <c r="K506" s="92">
        <v>0</v>
      </c>
      <c r="L506" s="92">
        <v>0</v>
      </c>
      <c r="M506" s="97"/>
    </row>
    <row r="507" spans="1:13">
      <c r="A507" s="145"/>
      <c r="B507" s="96" t="s">
        <v>218</v>
      </c>
      <c r="C507" s="96" t="s">
        <v>119</v>
      </c>
      <c r="D507" s="96" t="s">
        <v>230</v>
      </c>
      <c r="E507" s="112">
        <f t="shared" si="105"/>
        <v>21</v>
      </c>
      <c r="F507" s="112">
        <f t="shared" si="106"/>
        <v>9</v>
      </c>
      <c r="G507" s="112">
        <f t="shared" si="107"/>
        <v>12</v>
      </c>
      <c r="H507" s="92">
        <v>9</v>
      </c>
      <c r="I507" s="92">
        <v>12</v>
      </c>
      <c r="J507" s="92">
        <v>0</v>
      </c>
      <c r="K507" s="92">
        <v>0</v>
      </c>
      <c r="L507" s="92">
        <v>0</v>
      </c>
      <c r="M507" s="97">
        <v>0</v>
      </c>
    </row>
    <row r="508" spans="1:13">
      <c r="A508" s="145"/>
      <c r="B508" s="136" t="s">
        <v>227</v>
      </c>
      <c r="C508" s="136" t="s">
        <v>80</v>
      </c>
      <c r="D508" s="96" t="s">
        <v>82</v>
      </c>
      <c r="E508" s="112">
        <f t="shared" si="105"/>
        <v>4</v>
      </c>
      <c r="F508" s="112">
        <f t="shared" si="106"/>
        <v>4</v>
      </c>
      <c r="G508" s="112">
        <f t="shared" si="107"/>
        <v>0</v>
      </c>
      <c r="H508" s="92">
        <v>4</v>
      </c>
      <c r="I508" s="92">
        <v>0</v>
      </c>
      <c r="J508" s="92">
        <v>0</v>
      </c>
      <c r="K508" s="92">
        <v>0</v>
      </c>
      <c r="L508" s="92">
        <v>0</v>
      </c>
      <c r="M508" s="97">
        <v>0</v>
      </c>
    </row>
    <row r="509" spans="1:13">
      <c r="A509" s="145"/>
      <c r="B509" s="136"/>
      <c r="C509" s="136"/>
      <c r="D509" s="96" t="s">
        <v>79</v>
      </c>
      <c r="E509" s="112">
        <f t="shared" si="105"/>
        <v>6</v>
      </c>
      <c r="F509" s="112">
        <f t="shared" si="106"/>
        <v>6</v>
      </c>
      <c r="G509" s="112">
        <f t="shared" si="107"/>
        <v>0</v>
      </c>
      <c r="H509" s="92">
        <v>6</v>
      </c>
      <c r="I509" s="92">
        <v>0</v>
      </c>
      <c r="J509" s="92">
        <v>0</v>
      </c>
      <c r="K509" s="92">
        <v>0</v>
      </c>
      <c r="L509" s="92">
        <v>0</v>
      </c>
      <c r="M509" s="97">
        <v>0</v>
      </c>
    </row>
    <row r="510" spans="1:13" ht="25.5">
      <c r="A510" s="145"/>
      <c r="B510" s="96" t="s">
        <v>248</v>
      </c>
      <c r="C510" s="96" t="s">
        <v>182</v>
      </c>
      <c r="D510" s="96" t="s">
        <v>247</v>
      </c>
      <c r="E510" s="112">
        <f t="shared" si="105"/>
        <v>3</v>
      </c>
      <c r="F510" s="112">
        <f t="shared" si="106"/>
        <v>3</v>
      </c>
      <c r="G510" s="112">
        <f t="shared" si="107"/>
        <v>0</v>
      </c>
      <c r="H510" s="92">
        <v>3</v>
      </c>
      <c r="I510" s="92">
        <v>0</v>
      </c>
      <c r="J510" s="92">
        <v>0</v>
      </c>
      <c r="K510" s="92">
        <v>0</v>
      </c>
      <c r="L510" s="92">
        <v>0</v>
      </c>
      <c r="M510" s="97">
        <v>0</v>
      </c>
    </row>
    <row r="511" spans="1:13" ht="15.75" customHeight="1">
      <c r="A511" s="145"/>
      <c r="B511" s="132" t="s">
        <v>1</v>
      </c>
      <c r="C511" s="132"/>
      <c r="D511" s="132"/>
      <c r="E511" s="110">
        <f>SUM(E500:E510)</f>
        <v>106</v>
      </c>
      <c r="F511" s="110">
        <f t="shared" ref="F511:M511" si="108">SUM(F500:F510)</f>
        <v>94</v>
      </c>
      <c r="G511" s="110">
        <f t="shared" si="108"/>
        <v>12</v>
      </c>
      <c r="H511" s="110">
        <f t="shared" si="108"/>
        <v>84</v>
      </c>
      <c r="I511" s="110">
        <f t="shared" si="108"/>
        <v>12</v>
      </c>
      <c r="J511" s="110">
        <f t="shared" si="108"/>
        <v>10</v>
      </c>
      <c r="K511" s="110">
        <f t="shared" si="108"/>
        <v>0</v>
      </c>
      <c r="L511" s="110">
        <f t="shared" si="108"/>
        <v>0</v>
      </c>
      <c r="M511" s="111">
        <f t="shared" si="108"/>
        <v>0</v>
      </c>
    </row>
    <row r="512" spans="1:13">
      <c r="A512" s="133"/>
      <c r="B512" s="134"/>
      <c r="C512" s="134"/>
      <c r="D512" s="134"/>
      <c r="E512" s="134"/>
      <c r="F512" s="134"/>
      <c r="G512" s="134"/>
      <c r="H512" s="134"/>
      <c r="I512" s="134"/>
      <c r="J512" s="134"/>
      <c r="K512" s="134"/>
      <c r="L512" s="134"/>
      <c r="M512" s="135"/>
    </row>
    <row r="513" spans="1:13">
      <c r="A513" s="98" t="s">
        <v>246</v>
      </c>
      <c r="B513" s="157"/>
      <c r="C513" s="157"/>
      <c r="D513" s="157"/>
      <c r="E513" s="157"/>
      <c r="F513" s="157"/>
      <c r="G513" s="157"/>
      <c r="H513" s="157"/>
      <c r="I513" s="157"/>
      <c r="J513" s="157"/>
      <c r="K513" s="157"/>
      <c r="L513" s="157"/>
      <c r="M513" s="158"/>
    </row>
    <row r="514" spans="1:13" ht="25.5">
      <c r="A514" s="145" t="s">
        <v>245</v>
      </c>
      <c r="B514" s="96" t="s">
        <v>229</v>
      </c>
      <c r="C514" s="96" t="s">
        <v>90</v>
      </c>
      <c r="D514" s="96" t="s">
        <v>89</v>
      </c>
      <c r="E514" s="92">
        <f t="shared" ref="E514:E530" si="109">F514+G514</f>
        <v>11</v>
      </c>
      <c r="F514" s="92">
        <f t="shared" ref="F514:G516" si="110">H514+J514+L514</f>
        <v>0</v>
      </c>
      <c r="G514" s="92">
        <f t="shared" si="110"/>
        <v>11</v>
      </c>
      <c r="H514" s="92">
        <v>0</v>
      </c>
      <c r="I514" s="92">
        <v>11</v>
      </c>
      <c r="J514" s="92">
        <v>0</v>
      </c>
      <c r="K514" s="92">
        <v>0</v>
      </c>
      <c r="L514" s="92">
        <v>0</v>
      </c>
      <c r="M514" s="97">
        <v>0</v>
      </c>
    </row>
    <row r="515" spans="1:13">
      <c r="A515" s="145"/>
      <c r="B515" s="96" t="s">
        <v>218</v>
      </c>
      <c r="C515" s="96" t="s">
        <v>119</v>
      </c>
      <c r="D515" s="96" t="s">
        <v>118</v>
      </c>
      <c r="E515" s="92">
        <f t="shared" si="109"/>
        <v>35</v>
      </c>
      <c r="F515" s="92">
        <f t="shared" si="110"/>
        <v>15</v>
      </c>
      <c r="G515" s="92">
        <f t="shared" si="110"/>
        <v>20</v>
      </c>
      <c r="H515" s="92">
        <v>15</v>
      </c>
      <c r="I515" s="92">
        <v>20</v>
      </c>
      <c r="J515" s="92">
        <v>0</v>
      </c>
      <c r="K515" s="92">
        <v>0</v>
      </c>
      <c r="L515" s="92">
        <v>0</v>
      </c>
      <c r="M515" s="97">
        <v>0</v>
      </c>
    </row>
    <row r="516" spans="1:13">
      <c r="A516" s="145"/>
      <c r="B516" s="96" t="s">
        <v>244</v>
      </c>
      <c r="C516" s="96" t="s">
        <v>100</v>
      </c>
      <c r="D516" s="96" t="s">
        <v>102</v>
      </c>
      <c r="E516" s="92">
        <f t="shared" si="109"/>
        <v>30</v>
      </c>
      <c r="F516" s="92">
        <f t="shared" si="110"/>
        <v>30</v>
      </c>
      <c r="G516" s="92">
        <f t="shared" si="110"/>
        <v>0</v>
      </c>
      <c r="H516" s="92">
        <v>30</v>
      </c>
      <c r="I516" s="92">
        <v>0</v>
      </c>
      <c r="J516" s="92">
        <v>0</v>
      </c>
      <c r="K516" s="92">
        <v>0</v>
      </c>
      <c r="L516" s="92">
        <v>0</v>
      </c>
      <c r="M516" s="97">
        <v>0</v>
      </c>
    </row>
    <row r="517" spans="1:13">
      <c r="A517" s="145"/>
      <c r="B517" s="136" t="s">
        <v>243</v>
      </c>
      <c r="C517" s="136" t="s">
        <v>80</v>
      </c>
      <c r="D517" s="96" t="s">
        <v>84</v>
      </c>
      <c r="E517" s="92">
        <f t="shared" si="109"/>
        <v>5</v>
      </c>
      <c r="F517" s="92">
        <v>5</v>
      </c>
      <c r="G517" s="92">
        <f t="shared" ref="G517:G522" si="111">I517+K517+M517</f>
        <v>0</v>
      </c>
      <c r="H517" s="92">
        <v>5</v>
      </c>
      <c r="I517" s="92">
        <v>0</v>
      </c>
      <c r="J517" s="92">
        <v>0</v>
      </c>
      <c r="K517" s="92">
        <v>0</v>
      </c>
      <c r="L517" s="92">
        <v>0</v>
      </c>
      <c r="M517" s="97">
        <v>0</v>
      </c>
    </row>
    <row r="518" spans="1:13">
      <c r="A518" s="145"/>
      <c r="B518" s="136"/>
      <c r="C518" s="136" t="s">
        <v>80</v>
      </c>
      <c r="D518" s="96" t="s">
        <v>82</v>
      </c>
      <c r="E518" s="92">
        <f t="shared" si="109"/>
        <v>10</v>
      </c>
      <c r="F518" s="92">
        <f t="shared" ref="F518:F524" si="112">H518+J518+L518</f>
        <v>10</v>
      </c>
      <c r="G518" s="92">
        <f t="shared" si="111"/>
        <v>0</v>
      </c>
      <c r="H518" s="92">
        <v>10</v>
      </c>
      <c r="I518" s="92">
        <v>0</v>
      </c>
      <c r="J518" s="92">
        <v>0</v>
      </c>
      <c r="K518" s="92">
        <v>0</v>
      </c>
      <c r="L518" s="92">
        <v>0</v>
      </c>
      <c r="M518" s="97">
        <v>0</v>
      </c>
    </row>
    <row r="519" spans="1:13">
      <c r="A519" s="145"/>
      <c r="B519" s="96" t="s">
        <v>145</v>
      </c>
      <c r="C519" s="136" t="s">
        <v>80</v>
      </c>
      <c r="D519" s="96" t="s">
        <v>79</v>
      </c>
      <c r="E519" s="92">
        <f t="shared" si="109"/>
        <v>10</v>
      </c>
      <c r="F519" s="92">
        <f t="shared" si="112"/>
        <v>10</v>
      </c>
      <c r="G519" s="92">
        <f t="shared" si="111"/>
        <v>0</v>
      </c>
      <c r="H519" s="92">
        <v>10</v>
      </c>
      <c r="I519" s="92">
        <v>0</v>
      </c>
      <c r="J519" s="92">
        <v>0</v>
      </c>
      <c r="K519" s="92">
        <v>0</v>
      </c>
      <c r="L519" s="92">
        <v>0</v>
      </c>
      <c r="M519" s="97">
        <v>0</v>
      </c>
    </row>
    <row r="520" spans="1:13">
      <c r="A520" s="145"/>
      <c r="B520" s="136" t="s">
        <v>142</v>
      </c>
      <c r="C520" s="96" t="s">
        <v>122</v>
      </c>
      <c r="D520" s="96" t="s">
        <v>121</v>
      </c>
      <c r="E520" s="92">
        <f t="shared" si="109"/>
        <v>30</v>
      </c>
      <c r="F520" s="92">
        <f t="shared" si="112"/>
        <v>30</v>
      </c>
      <c r="G520" s="92">
        <f t="shared" si="111"/>
        <v>0</v>
      </c>
      <c r="H520" s="92">
        <v>30</v>
      </c>
      <c r="I520" s="92">
        <v>0</v>
      </c>
      <c r="J520" s="92">
        <v>0</v>
      </c>
      <c r="K520" s="92">
        <v>0</v>
      </c>
      <c r="L520" s="92">
        <v>0</v>
      </c>
      <c r="M520" s="97">
        <v>0</v>
      </c>
    </row>
    <row r="521" spans="1:13">
      <c r="A521" s="145"/>
      <c r="B521" s="136"/>
      <c r="C521" s="96" t="s">
        <v>125</v>
      </c>
      <c r="D521" s="96" t="s">
        <v>127</v>
      </c>
      <c r="E521" s="92">
        <f t="shared" si="109"/>
        <v>10</v>
      </c>
      <c r="F521" s="92">
        <f t="shared" si="112"/>
        <v>10</v>
      </c>
      <c r="G521" s="92">
        <f t="shared" si="111"/>
        <v>0</v>
      </c>
      <c r="H521" s="92">
        <v>10</v>
      </c>
      <c r="I521" s="92">
        <v>0</v>
      </c>
      <c r="J521" s="92">
        <v>0</v>
      </c>
      <c r="K521" s="92">
        <v>0</v>
      </c>
      <c r="L521" s="92">
        <v>0</v>
      </c>
      <c r="M521" s="97">
        <v>0</v>
      </c>
    </row>
    <row r="522" spans="1:13">
      <c r="A522" s="145"/>
      <c r="B522" s="136" t="s">
        <v>187</v>
      </c>
      <c r="C522" s="96" t="s">
        <v>115</v>
      </c>
      <c r="D522" s="96" t="s">
        <v>232</v>
      </c>
      <c r="E522" s="92">
        <f t="shared" si="109"/>
        <v>21</v>
      </c>
      <c r="F522" s="92">
        <f t="shared" si="112"/>
        <v>21</v>
      </c>
      <c r="G522" s="92">
        <f t="shared" si="111"/>
        <v>0</v>
      </c>
      <c r="H522" s="92">
        <v>21</v>
      </c>
      <c r="I522" s="92">
        <v>0</v>
      </c>
      <c r="J522" s="92">
        <v>0</v>
      </c>
      <c r="K522" s="92">
        <v>0</v>
      </c>
      <c r="L522" s="92">
        <v>0</v>
      </c>
      <c r="M522" s="97">
        <v>0</v>
      </c>
    </row>
    <row r="523" spans="1:13">
      <c r="A523" s="145"/>
      <c r="B523" s="136" t="s">
        <v>187</v>
      </c>
      <c r="C523" s="96" t="s">
        <v>242</v>
      </c>
      <c r="D523" s="96" t="s">
        <v>241</v>
      </c>
      <c r="E523" s="92">
        <f t="shared" si="109"/>
        <v>5</v>
      </c>
      <c r="F523" s="92">
        <f t="shared" si="112"/>
        <v>0</v>
      </c>
      <c r="G523" s="92">
        <v>5</v>
      </c>
      <c r="H523" s="92">
        <v>0</v>
      </c>
      <c r="I523" s="92">
        <v>5</v>
      </c>
      <c r="J523" s="92">
        <v>0</v>
      </c>
      <c r="K523" s="92">
        <v>0</v>
      </c>
      <c r="L523" s="92">
        <v>0</v>
      </c>
      <c r="M523" s="97">
        <v>0</v>
      </c>
    </row>
    <row r="524" spans="1:13">
      <c r="A524" s="145"/>
      <c r="B524" s="136" t="s">
        <v>187</v>
      </c>
      <c r="C524" s="96" t="s">
        <v>105</v>
      </c>
      <c r="D524" s="96" t="s">
        <v>104</v>
      </c>
      <c r="E524" s="92">
        <f t="shared" si="109"/>
        <v>6</v>
      </c>
      <c r="F524" s="92">
        <f t="shared" si="112"/>
        <v>6</v>
      </c>
      <c r="G524" s="92">
        <f t="shared" ref="G524:G530" si="113">I524+K524+M524</f>
        <v>0</v>
      </c>
      <c r="H524" s="92">
        <v>6</v>
      </c>
      <c r="I524" s="92">
        <v>0</v>
      </c>
      <c r="J524" s="92">
        <v>0</v>
      </c>
      <c r="K524" s="92">
        <v>0</v>
      </c>
      <c r="L524" s="92">
        <v>0</v>
      </c>
      <c r="M524" s="97">
        <v>0</v>
      </c>
    </row>
    <row r="525" spans="1:13">
      <c r="A525" s="145"/>
      <c r="B525" s="136" t="s">
        <v>187</v>
      </c>
      <c r="C525" s="96" t="s">
        <v>108</v>
      </c>
      <c r="D525" s="96" t="s">
        <v>107</v>
      </c>
      <c r="E525" s="92">
        <f t="shared" si="109"/>
        <v>4</v>
      </c>
      <c r="F525" s="92">
        <v>4</v>
      </c>
      <c r="G525" s="92">
        <f t="shared" si="113"/>
        <v>0</v>
      </c>
      <c r="H525" s="92">
        <v>4</v>
      </c>
      <c r="I525" s="92">
        <v>0</v>
      </c>
      <c r="J525" s="92">
        <v>0</v>
      </c>
      <c r="K525" s="92">
        <v>0</v>
      </c>
      <c r="L525" s="92">
        <v>0</v>
      </c>
      <c r="M525" s="97">
        <v>0</v>
      </c>
    </row>
    <row r="526" spans="1:13" ht="25.5">
      <c r="A526" s="145"/>
      <c r="B526" s="136" t="s">
        <v>187</v>
      </c>
      <c r="C526" s="96" t="s">
        <v>110</v>
      </c>
      <c r="D526" s="96" t="s">
        <v>109</v>
      </c>
      <c r="E526" s="92">
        <f t="shared" si="109"/>
        <v>16</v>
      </c>
      <c r="F526" s="92">
        <v>16</v>
      </c>
      <c r="G526" s="92">
        <f t="shared" si="113"/>
        <v>0</v>
      </c>
      <c r="H526" s="92">
        <v>16</v>
      </c>
      <c r="I526" s="92">
        <v>0</v>
      </c>
      <c r="J526" s="92">
        <v>0</v>
      </c>
      <c r="K526" s="92">
        <v>0</v>
      </c>
      <c r="L526" s="92">
        <v>0</v>
      </c>
      <c r="M526" s="97">
        <v>0</v>
      </c>
    </row>
    <row r="527" spans="1:13" ht="38.25">
      <c r="A527" s="145"/>
      <c r="B527" s="96" t="s">
        <v>239</v>
      </c>
      <c r="C527" s="96" t="s">
        <v>182</v>
      </c>
      <c r="D527" s="96" t="s">
        <v>240</v>
      </c>
      <c r="E527" s="92">
        <f t="shared" si="109"/>
        <v>3</v>
      </c>
      <c r="F527" s="92">
        <f>H527+J527+L527</f>
        <v>3</v>
      </c>
      <c r="G527" s="92">
        <f t="shared" si="113"/>
        <v>0</v>
      </c>
      <c r="H527" s="92">
        <v>3</v>
      </c>
      <c r="I527" s="92">
        <v>0</v>
      </c>
      <c r="J527" s="92">
        <v>0</v>
      </c>
      <c r="K527" s="92">
        <v>0</v>
      </c>
      <c r="L527" s="92">
        <v>0</v>
      </c>
      <c r="M527" s="97">
        <v>0</v>
      </c>
    </row>
    <row r="528" spans="1:13" ht="38.25">
      <c r="A528" s="145"/>
      <c r="B528" s="96" t="s">
        <v>239</v>
      </c>
      <c r="C528" s="96" t="s">
        <v>182</v>
      </c>
      <c r="D528" s="96" t="s">
        <v>238</v>
      </c>
      <c r="E528" s="92">
        <f t="shared" si="109"/>
        <v>3</v>
      </c>
      <c r="F528" s="92">
        <f>H528+J528+L528</f>
        <v>3</v>
      </c>
      <c r="G528" s="92">
        <f t="shared" si="113"/>
        <v>0</v>
      </c>
      <c r="H528" s="92">
        <v>3</v>
      </c>
      <c r="I528" s="92">
        <v>0</v>
      </c>
      <c r="J528" s="92">
        <v>0</v>
      </c>
      <c r="K528" s="92">
        <v>0</v>
      </c>
      <c r="L528" s="92">
        <v>0</v>
      </c>
      <c r="M528" s="97">
        <v>0</v>
      </c>
    </row>
    <row r="529" spans="1:13">
      <c r="A529" s="145"/>
      <c r="B529" s="136" t="s">
        <v>236</v>
      </c>
      <c r="C529" s="136" t="s">
        <v>235</v>
      </c>
      <c r="D529" s="96" t="s">
        <v>237</v>
      </c>
      <c r="E529" s="92">
        <f t="shared" si="109"/>
        <v>10</v>
      </c>
      <c r="F529" s="92">
        <f>H529+J529+L529</f>
        <v>10</v>
      </c>
      <c r="G529" s="92">
        <f t="shared" si="113"/>
        <v>0</v>
      </c>
      <c r="H529" s="92">
        <v>0</v>
      </c>
      <c r="I529" s="92">
        <v>0</v>
      </c>
      <c r="J529" s="92">
        <v>10</v>
      </c>
      <c r="K529" s="92">
        <v>0</v>
      </c>
      <c r="L529" s="92">
        <v>0</v>
      </c>
      <c r="M529" s="97">
        <v>0</v>
      </c>
    </row>
    <row r="530" spans="1:13">
      <c r="A530" s="145"/>
      <c r="B530" s="136" t="s">
        <v>236</v>
      </c>
      <c r="C530" s="136" t="s">
        <v>235</v>
      </c>
      <c r="D530" s="96" t="s">
        <v>234</v>
      </c>
      <c r="E530" s="92">
        <f t="shared" si="109"/>
        <v>5</v>
      </c>
      <c r="F530" s="92">
        <f>H530+J530+L530</f>
        <v>5</v>
      </c>
      <c r="G530" s="92">
        <f t="shared" si="113"/>
        <v>0</v>
      </c>
      <c r="H530" s="92">
        <v>0</v>
      </c>
      <c r="I530" s="92">
        <v>0</v>
      </c>
      <c r="J530" s="92">
        <v>5</v>
      </c>
      <c r="K530" s="92">
        <v>0</v>
      </c>
      <c r="L530" s="92">
        <v>0</v>
      </c>
      <c r="M530" s="97">
        <v>0</v>
      </c>
    </row>
    <row r="531" spans="1:13" ht="23.25" customHeight="1">
      <c r="A531" s="145"/>
      <c r="B531" s="132" t="s">
        <v>1</v>
      </c>
      <c r="C531" s="132"/>
      <c r="D531" s="132"/>
      <c r="E531" s="110">
        <f t="shared" ref="E531:M531" si="114">SUM(E514:E530)</f>
        <v>214</v>
      </c>
      <c r="F531" s="110">
        <f t="shared" si="114"/>
        <v>178</v>
      </c>
      <c r="G531" s="110">
        <f t="shared" si="114"/>
        <v>36</v>
      </c>
      <c r="H531" s="110">
        <f t="shared" si="114"/>
        <v>163</v>
      </c>
      <c r="I531" s="110">
        <f t="shared" si="114"/>
        <v>36</v>
      </c>
      <c r="J531" s="110">
        <f t="shared" si="114"/>
        <v>15</v>
      </c>
      <c r="K531" s="110">
        <f t="shared" si="114"/>
        <v>0</v>
      </c>
      <c r="L531" s="110">
        <f t="shared" si="114"/>
        <v>0</v>
      </c>
      <c r="M531" s="111">
        <f t="shared" si="114"/>
        <v>0</v>
      </c>
    </row>
    <row r="532" spans="1:13">
      <c r="A532" s="133"/>
      <c r="B532" s="134"/>
      <c r="C532" s="134"/>
      <c r="D532" s="134"/>
      <c r="E532" s="134"/>
      <c r="F532" s="134"/>
      <c r="G532" s="134"/>
      <c r="H532" s="134"/>
      <c r="I532" s="134"/>
      <c r="J532" s="134"/>
      <c r="K532" s="134"/>
      <c r="L532" s="134"/>
      <c r="M532" s="135"/>
    </row>
    <row r="533" spans="1:13">
      <c r="A533" s="145" t="s">
        <v>233</v>
      </c>
      <c r="B533" s="96" t="s">
        <v>142</v>
      </c>
      <c r="C533" s="96" t="s">
        <v>122</v>
      </c>
      <c r="D533" s="96" t="s">
        <v>123</v>
      </c>
      <c r="E533" s="92">
        <f>F533+G533</f>
        <v>33</v>
      </c>
      <c r="F533" s="92">
        <f>H533+J533+L533</f>
        <v>33</v>
      </c>
      <c r="G533" s="92">
        <f>I533+K533+M533</f>
        <v>0</v>
      </c>
      <c r="H533" s="92">
        <v>33</v>
      </c>
      <c r="I533" s="92">
        <v>0</v>
      </c>
      <c r="J533" s="92">
        <v>0</v>
      </c>
      <c r="K533" s="92">
        <v>0</v>
      </c>
      <c r="L533" s="92">
        <v>0</v>
      </c>
      <c r="M533" s="97">
        <v>0</v>
      </c>
    </row>
    <row r="534" spans="1:13">
      <c r="A534" s="145"/>
      <c r="B534" s="96" t="s">
        <v>135</v>
      </c>
      <c r="C534" s="96" t="s">
        <v>100</v>
      </c>
      <c r="D534" s="96" t="s">
        <v>102</v>
      </c>
      <c r="E534" s="92">
        <f>F534+G534</f>
        <v>15</v>
      </c>
      <c r="F534" s="92">
        <f>H534+J534+L534</f>
        <v>15</v>
      </c>
      <c r="G534" s="92">
        <f>I534+K534+M534</f>
        <v>0</v>
      </c>
      <c r="H534" s="92">
        <v>15</v>
      </c>
      <c r="I534" s="92">
        <v>0</v>
      </c>
      <c r="J534" s="92">
        <v>0</v>
      </c>
      <c r="K534" s="92">
        <v>0</v>
      </c>
      <c r="L534" s="92">
        <v>0</v>
      </c>
      <c r="M534" s="97">
        <v>0</v>
      </c>
    </row>
    <row r="535" spans="1:13">
      <c r="A535" s="145"/>
      <c r="B535" s="136" t="s">
        <v>187</v>
      </c>
      <c r="C535" s="96" t="s">
        <v>115</v>
      </c>
      <c r="D535" s="96" t="s">
        <v>232</v>
      </c>
      <c r="E535" s="92">
        <f>F535+G535</f>
        <v>15</v>
      </c>
      <c r="F535" s="92">
        <v>15</v>
      </c>
      <c r="G535" s="92">
        <f>I535+K535+M535</f>
        <v>0</v>
      </c>
      <c r="H535" s="92">
        <v>15</v>
      </c>
      <c r="I535" s="92">
        <v>0</v>
      </c>
      <c r="J535" s="92">
        <v>0</v>
      </c>
      <c r="K535" s="92">
        <v>0</v>
      </c>
      <c r="L535" s="92">
        <v>0</v>
      </c>
      <c r="M535" s="97">
        <v>0</v>
      </c>
    </row>
    <row r="536" spans="1:13">
      <c r="A536" s="145"/>
      <c r="B536" s="136"/>
      <c r="C536" s="136" t="s">
        <v>110</v>
      </c>
      <c r="D536" s="136" t="s">
        <v>231</v>
      </c>
      <c r="E536" s="130">
        <f>F536+G536</f>
        <v>7</v>
      </c>
      <c r="F536" s="130">
        <f>H536+J536+L536</f>
        <v>7</v>
      </c>
      <c r="G536" s="130">
        <f>I536+K536+M536</f>
        <v>0</v>
      </c>
      <c r="H536" s="130">
        <v>7</v>
      </c>
      <c r="I536" s="130">
        <v>0</v>
      </c>
      <c r="J536" s="130">
        <v>0</v>
      </c>
      <c r="K536" s="130">
        <v>0</v>
      </c>
      <c r="L536" s="130">
        <v>0</v>
      </c>
      <c r="M536" s="140">
        <v>0</v>
      </c>
    </row>
    <row r="537" spans="1:13">
      <c r="A537" s="145"/>
      <c r="B537" s="136"/>
      <c r="C537" s="136"/>
      <c r="D537" s="136"/>
      <c r="E537" s="130"/>
      <c r="F537" s="130"/>
      <c r="G537" s="130"/>
      <c r="H537" s="130"/>
      <c r="I537" s="130"/>
      <c r="J537" s="130"/>
      <c r="K537" s="130"/>
      <c r="L537" s="130"/>
      <c r="M537" s="140"/>
    </row>
    <row r="538" spans="1:13">
      <c r="A538" s="145"/>
      <c r="B538" s="96" t="s">
        <v>218</v>
      </c>
      <c r="C538" s="96" t="s">
        <v>217</v>
      </c>
      <c r="D538" s="96" t="s">
        <v>230</v>
      </c>
      <c r="E538" s="92">
        <f t="shared" ref="E538:E544" si="115">F538+G538</f>
        <v>20</v>
      </c>
      <c r="F538" s="92">
        <f t="shared" ref="F538:G544" si="116">H538+J538+L538</f>
        <v>5</v>
      </c>
      <c r="G538" s="92">
        <f t="shared" si="116"/>
        <v>15</v>
      </c>
      <c r="H538" s="92">
        <v>5</v>
      </c>
      <c r="I538" s="92">
        <v>15</v>
      </c>
      <c r="J538" s="92">
        <v>0</v>
      </c>
      <c r="K538" s="92">
        <v>0</v>
      </c>
      <c r="L538" s="92">
        <v>0</v>
      </c>
      <c r="M538" s="97">
        <v>0</v>
      </c>
    </row>
    <row r="539" spans="1:13" ht="25.5">
      <c r="A539" s="145"/>
      <c r="B539" s="96" t="s">
        <v>229</v>
      </c>
      <c r="C539" s="96" t="s">
        <v>228</v>
      </c>
      <c r="D539" s="96" t="s">
        <v>184</v>
      </c>
      <c r="E539" s="92">
        <f t="shared" si="115"/>
        <v>15</v>
      </c>
      <c r="F539" s="92">
        <f t="shared" si="116"/>
        <v>0</v>
      </c>
      <c r="G539" s="92">
        <f t="shared" si="116"/>
        <v>15</v>
      </c>
      <c r="H539" s="92">
        <v>0</v>
      </c>
      <c r="I539" s="92">
        <v>15</v>
      </c>
      <c r="J539" s="92">
        <v>0</v>
      </c>
      <c r="K539" s="92">
        <v>0</v>
      </c>
      <c r="L539" s="92">
        <v>0</v>
      </c>
      <c r="M539" s="97">
        <v>0</v>
      </c>
    </row>
    <row r="540" spans="1:13">
      <c r="A540" s="145"/>
      <c r="B540" s="136" t="s">
        <v>227</v>
      </c>
      <c r="C540" s="136" t="s">
        <v>152</v>
      </c>
      <c r="D540" s="96" t="s">
        <v>155</v>
      </c>
      <c r="E540" s="92">
        <f t="shared" si="115"/>
        <v>3</v>
      </c>
      <c r="F540" s="92">
        <f t="shared" si="116"/>
        <v>3</v>
      </c>
      <c r="G540" s="92">
        <f t="shared" si="116"/>
        <v>0</v>
      </c>
      <c r="H540" s="92">
        <v>3</v>
      </c>
      <c r="I540" s="92">
        <v>0</v>
      </c>
      <c r="J540" s="92">
        <v>0</v>
      </c>
      <c r="K540" s="92">
        <v>0</v>
      </c>
      <c r="L540" s="92">
        <v>0</v>
      </c>
      <c r="M540" s="97">
        <v>0</v>
      </c>
    </row>
    <row r="541" spans="1:13">
      <c r="A541" s="145"/>
      <c r="B541" s="136"/>
      <c r="C541" s="136"/>
      <c r="D541" s="96" t="s">
        <v>154</v>
      </c>
      <c r="E541" s="92">
        <f t="shared" si="115"/>
        <v>6</v>
      </c>
      <c r="F541" s="92">
        <f t="shared" si="116"/>
        <v>6</v>
      </c>
      <c r="G541" s="92">
        <f t="shared" si="116"/>
        <v>0</v>
      </c>
      <c r="H541" s="92">
        <v>6</v>
      </c>
      <c r="I541" s="92">
        <v>0</v>
      </c>
      <c r="J541" s="92">
        <v>0</v>
      </c>
      <c r="K541" s="92">
        <v>0</v>
      </c>
      <c r="L541" s="92">
        <v>0</v>
      </c>
      <c r="M541" s="97">
        <v>0</v>
      </c>
    </row>
    <row r="542" spans="1:13">
      <c r="A542" s="145"/>
      <c r="B542" s="136"/>
      <c r="C542" s="136"/>
      <c r="D542" s="96" t="s">
        <v>151</v>
      </c>
      <c r="E542" s="92">
        <f t="shared" si="115"/>
        <v>7</v>
      </c>
      <c r="F542" s="92">
        <f t="shared" si="116"/>
        <v>7</v>
      </c>
      <c r="G542" s="92">
        <f t="shared" si="116"/>
        <v>0</v>
      </c>
      <c r="H542" s="92">
        <v>7</v>
      </c>
      <c r="I542" s="92">
        <v>0</v>
      </c>
      <c r="J542" s="92">
        <v>0</v>
      </c>
      <c r="K542" s="92">
        <v>0</v>
      </c>
      <c r="L542" s="92">
        <v>0</v>
      </c>
      <c r="M542" s="97">
        <v>0</v>
      </c>
    </row>
    <row r="543" spans="1:13" ht="25.5">
      <c r="A543" s="145"/>
      <c r="B543" s="96" t="s">
        <v>226</v>
      </c>
      <c r="C543" s="96" t="s">
        <v>174</v>
      </c>
      <c r="D543" s="96" t="s">
        <v>69</v>
      </c>
      <c r="E543" s="92">
        <f t="shared" si="115"/>
        <v>12</v>
      </c>
      <c r="F543" s="92">
        <f t="shared" si="116"/>
        <v>12</v>
      </c>
      <c r="G543" s="92">
        <f t="shared" si="116"/>
        <v>0</v>
      </c>
      <c r="H543" s="92">
        <v>0</v>
      </c>
      <c r="I543" s="92">
        <v>0</v>
      </c>
      <c r="J543" s="92">
        <v>12</v>
      </c>
      <c r="K543" s="92">
        <v>0</v>
      </c>
      <c r="L543" s="92">
        <v>0</v>
      </c>
      <c r="M543" s="97">
        <v>0</v>
      </c>
    </row>
    <row r="544" spans="1:13" ht="38.25">
      <c r="A544" s="145"/>
      <c r="B544" s="96" t="s">
        <v>225</v>
      </c>
      <c r="C544" s="96" t="s">
        <v>197</v>
      </c>
      <c r="D544" s="96" t="s">
        <v>224</v>
      </c>
      <c r="E544" s="92">
        <f t="shared" si="115"/>
        <v>6</v>
      </c>
      <c r="F544" s="92">
        <f t="shared" si="116"/>
        <v>6</v>
      </c>
      <c r="G544" s="92">
        <f t="shared" si="116"/>
        <v>0</v>
      </c>
      <c r="H544" s="92">
        <v>6</v>
      </c>
      <c r="I544" s="92">
        <v>0</v>
      </c>
      <c r="J544" s="92">
        <v>0</v>
      </c>
      <c r="K544" s="92">
        <v>0</v>
      </c>
      <c r="L544" s="92">
        <v>0</v>
      </c>
      <c r="M544" s="97">
        <v>0</v>
      </c>
    </row>
    <row r="545" spans="1:13" ht="17.25" customHeight="1">
      <c r="A545" s="145"/>
      <c r="B545" s="132" t="s">
        <v>1</v>
      </c>
      <c r="C545" s="132"/>
      <c r="D545" s="132"/>
      <c r="E545" s="110">
        <f t="shared" ref="E545:M545" si="117">SUM(E533:E544)</f>
        <v>139</v>
      </c>
      <c r="F545" s="110">
        <f t="shared" si="117"/>
        <v>109</v>
      </c>
      <c r="G545" s="110">
        <f t="shared" si="117"/>
        <v>30</v>
      </c>
      <c r="H545" s="110">
        <f t="shared" si="117"/>
        <v>97</v>
      </c>
      <c r="I545" s="110">
        <f t="shared" si="117"/>
        <v>30</v>
      </c>
      <c r="J545" s="110">
        <f t="shared" si="117"/>
        <v>12</v>
      </c>
      <c r="K545" s="110">
        <f t="shared" si="117"/>
        <v>0</v>
      </c>
      <c r="L545" s="110">
        <f t="shared" si="117"/>
        <v>0</v>
      </c>
      <c r="M545" s="111">
        <f t="shared" si="117"/>
        <v>0</v>
      </c>
    </row>
    <row r="546" spans="1:13">
      <c r="A546" s="133"/>
      <c r="B546" s="134"/>
      <c r="C546" s="134"/>
      <c r="D546" s="134"/>
      <c r="E546" s="134"/>
      <c r="F546" s="134"/>
      <c r="G546" s="134"/>
      <c r="H546" s="134"/>
      <c r="I546" s="134"/>
      <c r="J546" s="134"/>
      <c r="K546" s="134"/>
      <c r="L546" s="134"/>
      <c r="M546" s="135"/>
    </row>
    <row r="547" spans="1:13">
      <c r="A547" s="145" t="s">
        <v>223</v>
      </c>
      <c r="B547" s="136" t="s">
        <v>222</v>
      </c>
      <c r="C547" s="96" t="s">
        <v>141</v>
      </c>
      <c r="D547" s="96" t="s">
        <v>140</v>
      </c>
      <c r="E547" s="92">
        <f t="shared" ref="E547:E566" si="118">F547+G547</f>
        <v>20</v>
      </c>
      <c r="F547" s="92">
        <f t="shared" ref="F547:G554" si="119">H547+J547+L547</f>
        <v>20</v>
      </c>
      <c r="G547" s="92">
        <f t="shared" si="119"/>
        <v>0</v>
      </c>
      <c r="H547" s="92">
        <v>20</v>
      </c>
      <c r="I547" s="92">
        <v>0</v>
      </c>
      <c r="J547" s="92">
        <v>0</v>
      </c>
      <c r="K547" s="92">
        <v>0</v>
      </c>
      <c r="L547" s="92">
        <v>0</v>
      </c>
      <c r="M547" s="97">
        <v>0</v>
      </c>
    </row>
    <row r="548" spans="1:13">
      <c r="A548" s="145"/>
      <c r="B548" s="136" t="s">
        <v>222</v>
      </c>
      <c r="C548" s="96" t="s">
        <v>137</v>
      </c>
      <c r="D548" s="96" t="s">
        <v>136</v>
      </c>
      <c r="E548" s="92">
        <f t="shared" si="118"/>
        <v>25</v>
      </c>
      <c r="F548" s="92">
        <f t="shared" si="119"/>
        <v>25</v>
      </c>
      <c r="G548" s="92">
        <f t="shared" si="119"/>
        <v>0</v>
      </c>
      <c r="H548" s="92">
        <v>25</v>
      </c>
      <c r="I548" s="92">
        <v>0</v>
      </c>
      <c r="J548" s="92">
        <v>0</v>
      </c>
      <c r="K548" s="92">
        <v>0</v>
      </c>
      <c r="L548" s="92">
        <v>0</v>
      </c>
      <c r="M548" s="97">
        <v>0</v>
      </c>
    </row>
    <row r="549" spans="1:13" ht="51">
      <c r="A549" s="145"/>
      <c r="B549" s="136" t="s">
        <v>221</v>
      </c>
      <c r="C549" s="136" t="s">
        <v>134</v>
      </c>
      <c r="D549" s="96" t="s">
        <v>220</v>
      </c>
      <c r="E549" s="92">
        <f t="shared" si="118"/>
        <v>12</v>
      </c>
      <c r="F549" s="92">
        <f t="shared" si="119"/>
        <v>12</v>
      </c>
      <c r="G549" s="92">
        <f t="shared" si="119"/>
        <v>0</v>
      </c>
      <c r="H549" s="92">
        <v>12</v>
      </c>
      <c r="I549" s="92">
        <v>0</v>
      </c>
      <c r="J549" s="92">
        <v>0</v>
      </c>
      <c r="K549" s="92">
        <v>0</v>
      </c>
      <c r="L549" s="92">
        <v>0</v>
      </c>
      <c r="M549" s="97">
        <v>0</v>
      </c>
    </row>
    <row r="550" spans="1:13">
      <c r="A550" s="145"/>
      <c r="B550" s="96" t="s">
        <v>135</v>
      </c>
      <c r="C550" s="136" t="s">
        <v>134</v>
      </c>
      <c r="D550" s="96" t="s">
        <v>219</v>
      </c>
      <c r="E550" s="92">
        <f t="shared" si="118"/>
        <v>30</v>
      </c>
      <c r="F550" s="92">
        <f t="shared" si="119"/>
        <v>30</v>
      </c>
      <c r="G550" s="92">
        <f t="shared" si="119"/>
        <v>0</v>
      </c>
      <c r="H550" s="92">
        <v>30</v>
      </c>
      <c r="I550" s="92">
        <v>0</v>
      </c>
      <c r="J550" s="92">
        <v>0</v>
      </c>
      <c r="K550" s="92">
        <v>0</v>
      </c>
      <c r="L550" s="92">
        <v>0</v>
      </c>
      <c r="M550" s="97">
        <v>0</v>
      </c>
    </row>
    <row r="551" spans="1:13">
      <c r="A551" s="145"/>
      <c r="B551" s="96" t="s">
        <v>218</v>
      </c>
      <c r="C551" s="96" t="s">
        <v>217</v>
      </c>
      <c r="D551" s="96" t="s">
        <v>189</v>
      </c>
      <c r="E551" s="92">
        <f t="shared" si="118"/>
        <v>35</v>
      </c>
      <c r="F551" s="92">
        <f t="shared" si="119"/>
        <v>15</v>
      </c>
      <c r="G551" s="92">
        <f t="shared" si="119"/>
        <v>20</v>
      </c>
      <c r="H551" s="92">
        <v>15</v>
      </c>
      <c r="I551" s="92">
        <v>20</v>
      </c>
      <c r="J551" s="92">
        <v>0</v>
      </c>
      <c r="K551" s="92">
        <v>0</v>
      </c>
      <c r="L551" s="92">
        <v>0</v>
      </c>
      <c r="M551" s="97">
        <v>0</v>
      </c>
    </row>
    <row r="552" spans="1:13">
      <c r="A552" s="145"/>
      <c r="B552" s="156" t="s">
        <v>187</v>
      </c>
      <c r="C552" s="136" t="s">
        <v>179</v>
      </c>
      <c r="D552" s="96" t="s">
        <v>216</v>
      </c>
      <c r="E552" s="92">
        <f t="shared" si="118"/>
        <v>20</v>
      </c>
      <c r="F552" s="92">
        <f t="shared" si="119"/>
        <v>20</v>
      </c>
      <c r="G552" s="92">
        <f t="shared" si="119"/>
        <v>0</v>
      </c>
      <c r="H552" s="92">
        <v>20</v>
      </c>
      <c r="I552" s="92">
        <v>0</v>
      </c>
      <c r="J552" s="92">
        <v>0</v>
      </c>
      <c r="K552" s="92">
        <v>0</v>
      </c>
      <c r="L552" s="92">
        <v>0</v>
      </c>
      <c r="M552" s="97">
        <v>0</v>
      </c>
    </row>
    <row r="553" spans="1:13">
      <c r="A553" s="145"/>
      <c r="B553" s="156"/>
      <c r="C553" s="136"/>
      <c r="D553" s="96" t="s">
        <v>178</v>
      </c>
      <c r="E553" s="92">
        <f t="shared" si="118"/>
        <v>8</v>
      </c>
      <c r="F553" s="92">
        <f t="shared" si="119"/>
        <v>4</v>
      </c>
      <c r="G553" s="92">
        <f t="shared" si="119"/>
        <v>4</v>
      </c>
      <c r="H553" s="92">
        <v>4</v>
      </c>
      <c r="I553" s="92">
        <v>4</v>
      </c>
      <c r="J553" s="92">
        <v>0</v>
      </c>
      <c r="K553" s="92">
        <v>0</v>
      </c>
      <c r="L553" s="92">
        <v>0</v>
      </c>
      <c r="M553" s="97">
        <v>0</v>
      </c>
    </row>
    <row r="554" spans="1:13">
      <c r="A554" s="145"/>
      <c r="B554" s="156"/>
      <c r="C554" s="96" t="s">
        <v>215</v>
      </c>
      <c r="D554" s="96" t="s">
        <v>214</v>
      </c>
      <c r="E554" s="92">
        <f t="shared" si="118"/>
        <v>2</v>
      </c>
      <c r="F554" s="92">
        <f t="shared" si="119"/>
        <v>2</v>
      </c>
      <c r="G554" s="92">
        <f t="shared" si="119"/>
        <v>0</v>
      </c>
      <c r="H554" s="92">
        <v>2</v>
      </c>
      <c r="I554" s="92">
        <v>0</v>
      </c>
      <c r="J554" s="92">
        <v>0</v>
      </c>
      <c r="K554" s="92">
        <v>0</v>
      </c>
      <c r="L554" s="92">
        <v>0</v>
      </c>
      <c r="M554" s="97">
        <v>0</v>
      </c>
    </row>
    <row r="555" spans="1:13" ht="14.25" customHeight="1">
      <c r="A555" s="145"/>
      <c r="B555" s="156" t="s">
        <v>213</v>
      </c>
      <c r="C555" s="96" t="s">
        <v>212</v>
      </c>
      <c r="D555" s="96" t="s">
        <v>211</v>
      </c>
      <c r="E555" s="92">
        <f t="shared" si="118"/>
        <v>8</v>
      </c>
      <c r="F555" s="92">
        <v>8</v>
      </c>
      <c r="G555" s="92">
        <f t="shared" ref="G555:G566" si="120">I555+K555+M555</f>
        <v>0</v>
      </c>
      <c r="H555" s="92">
        <v>8</v>
      </c>
      <c r="I555" s="92">
        <v>0</v>
      </c>
      <c r="J555" s="92">
        <v>0</v>
      </c>
      <c r="K555" s="92">
        <v>0</v>
      </c>
      <c r="L555" s="92">
        <v>0</v>
      </c>
      <c r="M555" s="97">
        <v>0</v>
      </c>
    </row>
    <row r="556" spans="1:13" ht="18" customHeight="1">
      <c r="A556" s="145"/>
      <c r="B556" s="156" t="s">
        <v>210</v>
      </c>
      <c r="C556" s="96" t="s">
        <v>209</v>
      </c>
      <c r="D556" s="96" t="s">
        <v>208</v>
      </c>
      <c r="E556" s="92">
        <f t="shared" si="118"/>
        <v>20</v>
      </c>
      <c r="F556" s="92">
        <f t="shared" ref="F556:F566" si="121">H556+J556+L556</f>
        <v>20</v>
      </c>
      <c r="G556" s="92">
        <f t="shared" si="120"/>
        <v>0</v>
      </c>
      <c r="H556" s="92">
        <v>20</v>
      </c>
      <c r="I556" s="92">
        <v>0</v>
      </c>
      <c r="J556" s="92">
        <v>0</v>
      </c>
      <c r="K556" s="92">
        <v>0</v>
      </c>
      <c r="L556" s="92">
        <v>0</v>
      </c>
      <c r="M556" s="97">
        <v>0</v>
      </c>
    </row>
    <row r="557" spans="1:13" ht="25.5">
      <c r="A557" s="145"/>
      <c r="B557" s="136" t="s">
        <v>207</v>
      </c>
      <c r="C557" s="96" t="s">
        <v>177</v>
      </c>
      <c r="D557" s="96" t="s">
        <v>176</v>
      </c>
      <c r="E557" s="92">
        <f t="shared" si="118"/>
        <v>29</v>
      </c>
      <c r="F557" s="92">
        <f t="shared" si="121"/>
        <v>29</v>
      </c>
      <c r="G557" s="92">
        <f t="shared" si="120"/>
        <v>0</v>
      </c>
      <c r="H557" s="92">
        <v>29</v>
      </c>
      <c r="I557" s="92">
        <v>0</v>
      </c>
      <c r="J557" s="92">
        <v>0</v>
      </c>
      <c r="K557" s="92">
        <v>0</v>
      </c>
      <c r="L557" s="92">
        <v>0</v>
      </c>
      <c r="M557" s="97">
        <v>0</v>
      </c>
    </row>
    <row r="558" spans="1:13">
      <c r="A558" s="145"/>
      <c r="B558" s="136" t="s">
        <v>206</v>
      </c>
      <c r="C558" s="96" t="s">
        <v>205</v>
      </c>
      <c r="D558" s="96" t="s">
        <v>204</v>
      </c>
      <c r="E558" s="92">
        <f t="shared" si="118"/>
        <v>10</v>
      </c>
      <c r="F558" s="92">
        <f t="shared" si="121"/>
        <v>10</v>
      </c>
      <c r="G558" s="92">
        <f t="shared" si="120"/>
        <v>0</v>
      </c>
      <c r="H558" s="92">
        <v>10</v>
      </c>
      <c r="I558" s="92">
        <v>0</v>
      </c>
      <c r="J558" s="92">
        <v>0</v>
      </c>
      <c r="K558" s="92">
        <v>0</v>
      </c>
      <c r="L558" s="92">
        <v>0</v>
      </c>
      <c r="M558" s="97">
        <v>0</v>
      </c>
    </row>
    <row r="559" spans="1:13">
      <c r="A559" s="145"/>
      <c r="B559" s="136" t="s">
        <v>203</v>
      </c>
      <c r="C559" s="136" t="s">
        <v>152</v>
      </c>
      <c r="D559" s="96" t="s">
        <v>155</v>
      </c>
      <c r="E559" s="92">
        <f t="shared" si="118"/>
        <v>30</v>
      </c>
      <c r="F559" s="92">
        <f t="shared" si="121"/>
        <v>30</v>
      </c>
      <c r="G559" s="92">
        <f t="shared" si="120"/>
        <v>0</v>
      </c>
      <c r="H559" s="92">
        <v>30</v>
      </c>
      <c r="I559" s="92">
        <v>0</v>
      </c>
      <c r="J559" s="92">
        <v>0</v>
      </c>
      <c r="K559" s="92">
        <v>0</v>
      </c>
      <c r="L559" s="92">
        <v>0</v>
      </c>
      <c r="M559" s="97">
        <v>0</v>
      </c>
    </row>
    <row r="560" spans="1:13">
      <c r="A560" s="145"/>
      <c r="B560" s="136" t="s">
        <v>202</v>
      </c>
      <c r="C560" s="136" t="s">
        <v>152</v>
      </c>
      <c r="D560" s="96" t="s">
        <v>201</v>
      </c>
      <c r="E560" s="92">
        <f t="shared" si="118"/>
        <v>20</v>
      </c>
      <c r="F560" s="92">
        <f t="shared" si="121"/>
        <v>20</v>
      </c>
      <c r="G560" s="92">
        <f t="shared" si="120"/>
        <v>0</v>
      </c>
      <c r="H560" s="92">
        <v>20</v>
      </c>
      <c r="I560" s="92">
        <v>0</v>
      </c>
      <c r="J560" s="92">
        <v>0</v>
      </c>
      <c r="K560" s="92">
        <v>0</v>
      </c>
      <c r="L560" s="92">
        <v>0</v>
      </c>
      <c r="M560" s="97">
        <v>0</v>
      </c>
    </row>
    <row r="561" spans="1:13">
      <c r="A561" s="145"/>
      <c r="B561" s="96" t="s">
        <v>145</v>
      </c>
      <c r="C561" s="136" t="s">
        <v>152</v>
      </c>
      <c r="D561" s="96" t="s">
        <v>200</v>
      </c>
      <c r="E561" s="92">
        <f t="shared" si="118"/>
        <v>20</v>
      </c>
      <c r="F561" s="92">
        <f t="shared" si="121"/>
        <v>20</v>
      </c>
      <c r="G561" s="92">
        <f t="shared" si="120"/>
        <v>0</v>
      </c>
      <c r="H561" s="92">
        <v>20</v>
      </c>
      <c r="I561" s="92">
        <v>0</v>
      </c>
      <c r="J561" s="92">
        <v>0</v>
      </c>
      <c r="K561" s="92">
        <v>0</v>
      </c>
      <c r="L561" s="92">
        <v>0</v>
      </c>
      <c r="M561" s="97">
        <v>0</v>
      </c>
    </row>
    <row r="562" spans="1:13" ht="26.25" customHeight="1">
      <c r="A562" s="145"/>
      <c r="B562" s="96" t="s">
        <v>91</v>
      </c>
      <c r="C562" s="96" t="s">
        <v>199</v>
      </c>
      <c r="D562" s="96" t="s">
        <v>184</v>
      </c>
      <c r="E562" s="92">
        <f t="shared" si="118"/>
        <v>20</v>
      </c>
      <c r="F562" s="92">
        <f t="shared" si="121"/>
        <v>0</v>
      </c>
      <c r="G562" s="92">
        <f t="shared" si="120"/>
        <v>20</v>
      </c>
      <c r="H562" s="92">
        <v>0</v>
      </c>
      <c r="I562" s="92">
        <v>20</v>
      </c>
      <c r="J562" s="92">
        <v>0</v>
      </c>
      <c r="K562" s="92">
        <v>0</v>
      </c>
      <c r="L562" s="92">
        <v>0</v>
      </c>
      <c r="M562" s="97">
        <v>0</v>
      </c>
    </row>
    <row r="563" spans="1:13" ht="25.5">
      <c r="A563" s="145"/>
      <c r="B563" s="96" t="s">
        <v>198</v>
      </c>
      <c r="C563" s="96" t="s">
        <v>197</v>
      </c>
      <c r="D563" s="96" t="s">
        <v>196</v>
      </c>
      <c r="E563" s="92">
        <f t="shared" si="118"/>
        <v>6</v>
      </c>
      <c r="F563" s="92">
        <f t="shared" si="121"/>
        <v>6</v>
      </c>
      <c r="G563" s="92">
        <f t="shared" si="120"/>
        <v>0</v>
      </c>
      <c r="H563" s="92">
        <v>6</v>
      </c>
      <c r="I563" s="92">
        <v>0</v>
      </c>
      <c r="J563" s="92">
        <v>0</v>
      </c>
      <c r="K563" s="92">
        <v>0</v>
      </c>
      <c r="L563" s="92">
        <v>0</v>
      </c>
      <c r="M563" s="97">
        <v>0</v>
      </c>
    </row>
    <row r="564" spans="1:13">
      <c r="A564" s="145"/>
      <c r="B564" s="96" t="s">
        <v>195</v>
      </c>
      <c r="C564" s="96" t="s">
        <v>56</v>
      </c>
      <c r="D564" s="96" t="s">
        <v>43</v>
      </c>
      <c r="E564" s="92">
        <f t="shared" si="118"/>
        <v>40</v>
      </c>
      <c r="F564" s="92">
        <f t="shared" si="121"/>
        <v>40</v>
      </c>
      <c r="G564" s="92">
        <f t="shared" si="120"/>
        <v>0</v>
      </c>
      <c r="H564" s="92">
        <v>0</v>
      </c>
      <c r="I564" s="92">
        <v>0</v>
      </c>
      <c r="J564" s="92">
        <v>40</v>
      </c>
      <c r="K564" s="92">
        <v>0</v>
      </c>
      <c r="L564" s="92">
        <v>0</v>
      </c>
      <c r="M564" s="97">
        <v>0</v>
      </c>
    </row>
    <row r="565" spans="1:13">
      <c r="A565" s="145"/>
      <c r="B565" s="136" t="s">
        <v>194</v>
      </c>
      <c r="C565" s="136" t="s">
        <v>174</v>
      </c>
      <c r="D565" s="96" t="s">
        <v>69</v>
      </c>
      <c r="E565" s="92">
        <f t="shared" si="118"/>
        <v>15</v>
      </c>
      <c r="F565" s="92">
        <f t="shared" si="121"/>
        <v>15</v>
      </c>
      <c r="G565" s="92">
        <f t="shared" si="120"/>
        <v>0</v>
      </c>
      <c r="H565" s="58">
        <v>0</v>
      </c>
      <c r="I565" s="58">
        <v>0</v>
      </c>
      <c r="J565" s="58">
        <v>15</v>
      </c>
      <c r="K565" s="58">
        <v>0</v>
      </c>
      <c r="L565" s="58">
        <v>0</v>
      </c>
      <c r="M565" s="59">
        <v>0</v>
      </c>
    </row>
    <row r="566" spans="1:13">
      <c r="A566" s="145"/>
      <c r="B566" s="136" t="s">
        <v>193</v>
      </c>
      <c r="C566" s="136" t="s">
        <v>174</v>
      </c>
      <c r="D566" s="96" t="s">
        <v>64</v>
      </c>
      <c r="E566" s="92">
        <f t="shared" si="118"/>
        <v>45</v>
      </c>
      <c r="F566" s="92">
        <f t="shared" si="121"/>
        <v>45</v>
      </c>
      <c r="G566" s="92">
        <f t="shared" si="120"/>
        <v>0</v>
      </c>
      <c r="H566" s="58">
        <v>0</v>
      </c>
      <c r="I566" s="58">
        <v>0</v>
      </c>
      <c r="J566" s="58">
        <v>45</v>
      </c>
      <c r="K566" s="58">
        <v>0</v>
      </c>
      <c r="L566" s="58">
        <v>0</v>
      </c>
      <c r="M566" s="59">
        <v>0</v>
      </c>
    </row>
    <row r="567" spans="1:13">
      <c r="A567" s="145"/>
      <c r="B567" s="132" t="s">
        <v>1</v>
      </c>
      <c r="C567" s="132"/>
      <c r="D567" s="132"/>
      <c r="E567" s="110">
        <f t="shared" ref="E567:M567" si="122">SUM(E547:E566)</f>
        <v>415</v>
      </c>
      <c r="F567" s="110">
        <f t="shared" si="122"/>
        <v>371</v>
      </c>
      <c r="G567" s="110">
        <f t="shared" si="122"/>
        <v>44</v>
      </c>
      <c r="H567" s="110">
        <f t="shared" si="122"/>
        <v>271</v>
      </c>
      <c r="I567" s="110">
        <f t="shared" si="122"/>
        <v>44</v>
      </c>
      <c r="J567" s="110">
        <f t="shared" si="122"/>
        <v>100</v>
      </c>
      <c r="K567" s="110">
        <f t="shared" si="122"/>
        <v>0</v>
      </c>
      <c r="L567" s="110">
        <f t="shared" si="122"/>
        <v>0</v>
      </c>
      <c r="M567" s="111">
        <f t="shared" si="122"/>
        <v>0</v>
      </c>
    </row>
    <row r="568" spans="1:13" ht="11.25" customHeight="1">
      <c r="A568" s="133"/>
      <c r="B568" s="134"/>
      <c r="C568" s="134"/>
      <c r="D568" s="134"/>
      <c r="E568" s="134"/>
      <c r="F568" s="134"/>
      <c r="G568" s="134"/>
      <c r="H568" s="134"/>
      <c r="I568" s="134"/>
      <c r="J568" s="134"/>
      <c r="K568" s="134"/>
      <c r="L568" s="134"/>
      <c r="M568" s="135"/>
    </row>
    <row r="569" spans="1:13">
      <c r="A569" s="145" t="s">
        <v>192</v>
      </c>
      <c r="B569" s="96" t="s">
        <v>191</v>
      </c>
      <c r="C569" s="96" t="s">
        <v>190</v>
      </c>
      <c r="D569" s="96" t="s">
        <v>189</v>
      </c>
      <c r="E569" s="58">
        <f t="shared" ref="E569:E579" si="123">F569+G569</f>
        <v>20</v>
      </c>
      <c r="F569" s="58">
        <f t="shared" ref="F569:F579" si="124">H569+J569+L569</f>
        <v>8</v>
      </c>
      <c r="G569" s="58">
        <f t="shared" ref="G569:G579" si="125">I569+K569+M569</f>
        <v>12</v>
      </c>
      <c r="H569" s="58">
        <v>8</v>
      </c>
      <c r="I569" s="58">
        <v>12</v>
      </c>
      <c r="J569" s="110">
        <v>0</v>
      </c>
      <c r="K569" s="110">
        <v>0</v>
      </c>
      <c r="L569" s="110">
        <v>0</v>
      </c>
      <c r="M569" s="111">
        <v>0</v>
      </c>
    </row>
    <row r="570" spans="1:13">
      <c r="A570" s="145"/>
      <c r="B570" s="136" t="s">
        <v>187</v>
      </c>
      <c r="C570" s="136" t="s">
        <v>115</v>
      </c>
      <c r="D570" s="96" t="s">
        <v>188</v>
      </c>
      <c r="E570" s="58">
        <f t="shared" si="123"/>
        <v>13</v>
      </c>
      <c r="F570" s="58">
        <f t="shared" si="124"/>
        <v>13</v>
      </c>
      <c r="G570" s="58">
        <f t="shared" si="125"/>
        <v>0</v>
      </c>
      <c r="H570" s="58">
        <v>13</v>
      </c>
      <c r="I570" s="58">
        <v>0</v>
      </c>
      <c r="J570" s="58">
        <v>0</v>
      </c>
      <c r="K570" s="58">
        <v>0</v>
      </c>
      <c r="L570" s="58">
        <v>0</v>
      </c>
      <c r="M570" s="59">
        <v>0</v>
      </c>
    </row>
    <row r="571" spans="1:13">
      <c r="A571" s="145"/>
      <c r="B571" s="136" t="s">
        <v>187</v>
      </c>
      <c r="C571" s="136" t="s">
        <v>115</v>
      </c>
      <c r="D571" s="96" t="s">
        <v>178</v>
      </c>
      <c r="E571" s="58">
        <f t="shared" si="123"/>
        <v>13</v>
      </c>
      <c r="F571" s="58">
        <f t="shared" si="124"/>
        <v>13</v>
      </c>
      <c r="G571" s="58">
        <f t="shared" si="125"/>
        <v>0</v>
      </c>
      <c r="H571" s="58">
        <v>13</v>
      </c>
      <c r="I571" s="58">
        <v>0</v>
      </c>
      <c r="J571" s="58">
        <v>0</v>
      </c>
      <c r="K571" s="58">
        <v>0</v>
      </c>
      <c r="L571" s="58">
        <v>0</v>
      </c>
      <c r="M571" s="59">
        <v>0</v>
      </c>
    </row>
    <row r="572" spans="1:13" ht="25.5">
      <c r="A572" s="145"/>
      <c r="B572" s="136" t="s">
        <v>187</v>
      </c>
      <c r="C572" s="96" t="s">
        <v>110</v>
      </c>
      <c r="D572" s="96" t="s">
        <v>176</v>
      </c>
      <c r="E572" s="58">
        <f t="shared" si="123"/>
        <v>12</v>
      </c>
      <c r="F572" s="58">
        <f t="shared" si="124"/>
        <v>12</v>
      </c>
      <c r="G572" s="58">
        <f t="shared" si="125"/>
        <v>0</v>
      </c>
      <c r="H572" s="58">
        <v>12</v>
      </c>
      <c r="I572" s="58">
        <v>0</v>
      </c>
      <c r="J572" s="58">
        <v>0</v>
      </c>
      <c r="K572" s="58">
        <v>0</v>
      </c>
      <c r="L572" s="58">
        <v>0</v>
      </c>
      <c r="M572" s="59">
        <v>0</v>
      </c>
    </row>
    <row r="573" spans="1:13">
      <c r="A573" s="145"/>
      <c r="B573" s="136" t="s">
        <v>142</v>
      </c>
      <c r="C573" s="96" t="s">
        <v>122</v>
      </c>
      <c r="D573" s="96" t="s">
        <v>140</v>
      </c>
      <c r="E573" s="58">
        <f t="shared" si="123"/>
        <v>32</v>
      </c>
      <c r="F573" s="58">
        <f t="shared" si="124"/>
        <v>32</v>
      </c>
      <c r="G573" s="58">
        <f t="shared" si="125"/>
        <v>0</v>
      </c>
      <c r="H573" s="58">
        <v>32</v>
      </c>
      <c r="I573" s="58">
        <v>0</v>
      </c>
      <c r="J573" s="58">
        <v>0</v>
      </c>
      <c r="K573" s="58">
        <v>0</v>
      </c>
      <c r="L573" s="58">
        <v>0</v>
      </c>
      <c r="M573" s="59">
        <v>0</v>
      </c>
    </row>
    <row r="574" spans="1:13">
      <c r="A574" s="145"/>
      <c r="B574" s="136" t="s">
        <v>142</v>
      </c>
      <c r="C574" s="96" t="s">
        <v>100</v>
      </c>
      <c r="D574" s="96" t="s">
        <v>133</v>
      </c>
      <c r="E574" s="58">
        <f t="shared" si="123"/>
        <v>4</v>
      </c>
      <c r="F574" s="58">
        <f t="shared" si="124"/>
        <v>4</v>
      </c>
      <c r="G574" s="58">
        <f t="shared" si="125"/>
        <v>0</v>
      </c>
      <c r="H574" s="58">
        <v>4</v>
      </c>
      <c r="I574" s="58">
        <v>0</v>
      </c>
      <c r="J574" s="58">
        <v>0</v>
      </c>
      <c r="K574" s="58">
        <v>0</v>
      </c>
      <c r="L574" s="58">
        <v>0</v>
      </c>
      <c r="M574" s="59">
        <v>0</v>
      </c>
    </row>
    <row r="575" spans="1:13">
      <c r="A575" s="145"/>
      <c r="B575" s="96" t="s">
        <v>145</v>
      </c>
      <c r="C575" s="136" t="s">
        <v>80</v>
      </c>
      <c r="D575" s="96" t="s">
        <v>151</v>
      </c>
      <c r="E575" s="58">
        <f t="shared" si="123"/>
        <v>10</v>
      </c>
      <c r="F575" s="58">
        <f t="shared" si="124"/>
        <v>10</v>
      </c>
      <c r="G575" s="58">
        <f t="shared" si="125"/>
        <v>0</v>
      </c>
      <c r="H575" s="58">
        <v>10</v>
      </c>
      <c r="I575" s="58">
        <v>0</v>
      </c>
      <c r="J575" s="58">
        <v>0</v>
      </c>
      <c r="K575" s="58">
        <v>0</v>
      </c>
      <c r="L575" s="58">
        <v>0</v>
      </c>
      <c r="M575" s="59">
        <v>0</v>
      </c>
    </row>
    <row r="576" spans="1:13">
      <c r="A576" s="145"/>
      <c r="B576" s="136" t="s">
        <v>186</v>
      </c>
      <c r="C576" s="136" t="s">
        <v>80</v>
      </c>
      <c r="D576" s="96" t="s">
        <v>155</v>
      </c>
      <c r="E576" s="58">
        <f t="shared" si="123"/>
        <v>9</v>
      </c>
      <c r="F576" s="58">
        <f t="shared" si="124"/>
        <v>9</v>
      </c>
      <c r="G576" s="58">
        <f t="shared" si="125"/>
        <v>0</v>
      </c>
      <c r="H576" s="58">
        <v>9</v>
      </c>
      <c r="I576" s="58">
        <v>0</v>
      </c>
      <c r="J576" s="58">
        <v>0</v>
      </c>
      <c r="K576" s="58">
        <v>0</v>
      </c>
      <c r="L576" s="58">
        <v>0</v>
      </c>
      <c r="M576" s="59">
        <v>0</v>
      </c>
    </row>
    <row r="577" spans="1:13">
      <c r="A577" s="145"/>
      <c r="B577" s="136" t="s">
        <v>186</v>
      </c>
      <c r="C577" s="136" t="s">
        <v>80</v>
      </c>
      <c r="D577" s="96" t="s">
        <v>154</v>
      </c>
      <c r="E577" s="58">
        <f t="shared" si="123"/>
        <v>6</v>
      </c>
      <c r="F577" s="58">
        <f t="shared" si="124"/>
        <v>6</v>
      </c>
      <c r="G577" s="58">
        <f t="shared" si="125"/>
        <v>0</v>
      </c>
      <c r="H577" s="58">
        <v>6</v>
      </c>
      <c r="I577" s="58">
        <v>0</v>
      </c>
      <c r="J577" s="58">
        <v>0</v>
      </c>
      <c r="K577" s="58">
        <v>0</v>
      </c>
      <c r="L577" s="58">
        <v>0</v>
      </c>
      <c r="M577" s="59">
        <v>0</v>
      </c>
    </row>
    <row r="578" spans="1:13" ht="26.25" customHeight="1">
      <c r="A578" s="145"/>
      <c r="B578" s="96" t="s">
        <v>185</v>
      </c>
      <c r="C578" s="96" t="s">
        <v>90</v>
      </c>
      <c r="D578" s="96" t="s">
        <v>184</v>
      </c>
      <c r="E578" s="58">
        <f t="shared" si="123"/>
        <v>18</v>
      </c>
      <c r="F578" s="58">
        <f t="shared" si="124"/>
        <v>0</v>
      </c>
      <c r="G578" s="58">
        <f t="shared" si="125"/>
        <v>18</v>
      </c>
      <c r="H578" s="58">
        <v>0</v>
      </c>
      <c r="I578" s="58">
        <v>18</v>
      </c>
      <c r="J578" s="92">
        <v>0</v>
      </c>
      <c r="K578" s="92">
        <v>0</v>
      </c>
      <c r="L578" s="92">
        <v>0</v>
      </c>
      <c r="M578" s="97">
        <v>0</v>
      </c>
    </row>
    <row r="579" spans="1:13" ht="25.5">
      <c r="A579" s="145"/>
      <c r="B579" s="96" t="s">
        <v>183</v>
      </c>
      <c r="C579" s="96" t="s">
        <v>182</v>
      </c>
      <c r="D579" s="96" t="s">
        <v>181</v>
      </c>
      <c r="E579" s="58">
        <f t="shared" si="123"/>
        <v>5</v>
      </c>
      <c r="F579" s="58">
        <f t="shared" si="124"/>
        <v>5</v>
      </c>
      <c r="G579" s="58">
        <f t="shared" si="125"/>
        <v>0</v>
      </c>
      <c r="H579" s="58">
        <v>5</v>
      </c>
      <c r="I579" s="58">
        <v>0</v>
      </c>
      <c r="J579" s="92">
        <v>0</v>
      </c>
      <c r="K579" s="92">
        <v>0</v>
      </c>
      <c r="L579" s="92">
        <v>0</v>
      </c>
      <c r="M579" s="97">
        <v>0</v>
      </c>
    </row>
    <row r="580" spans="1:13">
      <c r="A580" s="145"/>
      <c r="B580" s="132" t="s">
        <v>1</v>
      </c>
      <c r="C580" s="132"/>
      <c r="D580" s="132"/>
      <c r="E580" s="110">
        <f t="shared" ref="E580:M580" si="126">SUM(E569:E579)</f>
        <v>142</v>
      </c>
      <c r="F580" s="110">
        <f t="shared" si="126"/>
        <v>112</v>
      </c>
      <c r="G580" s="110">
        <f t="shared" si="126"/>
        <v>30</v>
      </c>
      <c r="H580" s="110">
        <f t="shared" si="126"/>
        <v>112</v>
      </c>
      <c r="I580" s="110">
        <f t="shared" si="126"/>
        <v>30</v>
      </c>
      <c r="J580" s="110">
        <f t="shared" si="126"/>
        <v>0</v>
      </c>
      <c r="K580" s="110">
        <f t="shared" si="126"/>
        <v>0</v>
      </c>
      <c r="L580" s="110">
        <f t="shared" si="126"/>
        <v>0</v>
      </c>
      <c r="M580" s="111">
        <f t="shared" si="126"/>
        <v>0</v>
      </c>
    </row>
    <row r="581" spans="1:13" ht="20.25" customHeight="1">
      <c r="A581" s="133"/>
      <c r="B581" s="134"/>
      <c r="C581" s="134"/>
      <c r="D581" s="134"/>
      <c r="E581" s="134"/>
      <c r="F581" s="134"/>
      <c r="G581" s="134"/>
      <c r="H581" s="134"/>
      <c r="I581" s="134"/>
      <c r="J581" s="134"/>
      <c r="K581" s="134"/>
      <c r="L581" s="134"/>
      <c r="M581" s="135"/>
    </row>
    <row r="582" spans="1:13" ht="15" customHeight="1">
      <c r="A582" s="145" t="s">
        <v>180</v>
      </c>
      <c r="B582" s="96" t="s">
        <v>123</v>
      </c>
      <c r="C582" s="96" t="s">
        <v>141</v>
      </c>
      <c r="D582" s="96" t="s">
        <v>140</v>
      </c>
      <c r="E582" s="92">
        <f t="shared" ref="E582:E587" si="127">F582+G582</f>
        <v>28</v>
      </c>
      <c r="F582" s="92">
        <f t="shared" ref="F582:G587" si="128">H582+J582+L582</f>
        <v>28</v>
      </c>
      <c r="G582" s="92">
        <f t="shared" si="128"/>
        <v>0</v>
      </c>
      <c r="H582" s="92">
        <v>28</v>
      </c>
      <c r="I582" s="92">
        <v>0</v>
      </c>
      <c r="J582" s="92">
        <v>0</v>
      </c>
      <c r="K582" s="92">
        <v>0</v>
      </c>
      <c r="L582" s="92">
        <v>0</v>
      </c>
      <c r="M582" s="97">
        <v>0</v>
      </c>
    </row>
    <row r="583" spans="1:13">
      <c r="A583" s="145"/>
      <c r="B583" s="96" t="s">
        <v>103</v>
      </c>
      <c r="C583" s="96" t="s">
        <v>134</v>
      </c>
      <c r="D583" s="96" t="s">
        <v>133</v>
      </c>
      <c r="E583" s="92">
        <f t="shared" si="127"/>
        <v>25</v>
      </c>
      <c r="F583" s="92">
        <f t="shared" si="128"/>
        <v>25</v>
      </c>
      <c r="G583" s="92">
        <f t="shared" si="128"/>
        <v>0</v>
      </c>
      <c r="H583" s="92">
        <v>25</v>
      </c>
      <c r="I583" s="92">
        <v>0</v>
      </c>
      <c r="J583" s="92">
        <v>0</v>
      </c>
      <c r="K583" s="92">
        <v>0</v>
      </c>
      <c r="L583" s="92">
        <v>0</v>
      </c>
      <c r="M583" s="97">
        <v>0</v>
      </c>
    </row>
    <row r="584" spans="1:13">
      <c r="A584" s="145"/>
      <c r="B584" s="96" t="s">
        <v>117</v>
      </c>
      <c r="C584" s="96" t="s">
        <v>179</v>
      </c>
      <c r="D584" s="96" t="s">
        <v>178</v>
      </c>
      <c r="E584" s="92">
        <f t="shared" si="127"/>
        <v>15</v>
      </c>
      <c r="F584" s="92">
        <f t="shared" si="128"/>
        <v>15</v>
      </c>
      <c r="G584" s="92">
        <f t="shared" si="128"/>
        <v>0</v>
      </c>
      <c r="H584" s="92">
        <v>15</v>
      </c>
      <c r="I584" s="92">
        <v>0</v>
      </c>
      <c r="J584" s="92">
        <v>0</v>
      </c>
      <c r="K584" s="92">
        <v>0</v>
      </c>
      <c r="L584" s="92">
        <v>0</v>
      </c>
      <c r="M584" s="97">
        <v>0</v>
      </c>
    </row>
    <row r="585" spans="1:13" ht="25.5">
      <c r="A585" s="145"/>
      <c r="B585" s="96" t="s">
        <v>142</v>
      </c>
      <c r="C585" s="96" t="s">
        <v>177</v>
      </c>
      <c r="D585" s="96" t="s">
        <v>176</v>
      </c>
      <c r="E585" s="92">
        <f t="shared" si="127"/>
        <v>18</v>
      </c>
      <c r="F585" s="92">
        <f t="shared" si="128"/>
        <v>18</v>
      </c>
      <c r="G585" s="92">
        <f t="shared" si="128"/>
        <v>0</v>
      </c>
      <c r="H585" s="92">
        <v>18</v>
      </c>
      <c r="I585" s="92">
        <v>0</v>
      </c>
      <c r="J585" s="92">
        <v>0</v>
      </c>
      <c r="K585" s="92">
        <v>0</v>
      </c>
      <c r="L585" s="92">
        <v>0</v>
      </c>
      <c r="M585" s="97">
        <v>0</v>
      </c>
    </row>
    <row r="586" spans="1:13">
      <c r="A586" s="145"/>
      <c r="B586" s="136" t="s">
        <v>175</v>
      </c>
      <c r="C586" s="136" t="s">
        <v>174</v>
      </c>
      <c r="D586" s="96" t="s">
        <v>69</v>
      </c>
      <c r="E586" s="92">
        <f t="shared" si="127"/>
        <v>10</v>
      </c>
      <c r="F586" s="92">
        <f t="shared" si="128"/>
        <v>10</v>
      </c>
      <c r="G586" s="92">
        <f t="shared" si="128"/>
        <v>0</v>
      </c>
      <c r="H586" s="92">
        <v>0</v>
      </c>
      <c r="I586" s="92">
        <v>0</v>
      </c>
      <c r="J586" s="92">
        <v>10</v>
      </c>
      <c r="K586" s="92">
        <v>0</v>
      </c>
      <c r="L586" s="92">
        <v>0</v>
      </c>
      <c r="M586" s="97">
        <v>0</v>
      </c>
    </row>
    <row r="587" spans="1:13">
      <c r="A587" s="145"/>
      <c r="B587" s="136"/>
      <c r="C587" s="136"/>
      <c r="D587" s="96" t="s">
        <v>173</v>
      </c>
      <c r="E587" s="92">
        <f t="shared" si="127"/>
        <v>10</v>
      </c>
      <c r="F587" s="92">
        <f t="shared" si="128"/>
        <v>10</v>
      </c>
      <c r="G587" s="92">
        <f t="shared" si="128"/>
        <v>0</v>
      </c>
      <c r="H587" s="92">
        <v>0</v>
      </c>
      <c r="I587" s="92">
        <v>0</v>
      </c>
      <c r="J587" s="92">
        <v>10</v>
      </c>
      <c r="K587" s="92">
        <v>0</v>
      </c>
      <c r="L587" s="92">
        <v>0</v>
      </c>
      <c r="M587" s="97">
        <v>0</v>
      </c>
    </row>
    <row r="588" spans="1:13">
      <c r="A588" s="145"/>
      <c r="B588" s="132" t="s">
        <v>1</v>
      </c>
      <c r="C588" s="132"/>
      <c r="D588" s="132"/>
      <c r="E588" s="110">
        <f t="shared" ref="E588:M588" si="129">SUM(E582:E587)</f>
        <v>106</v>
      </c>
      <c r="F588" s="110">
        <f t="shared" si="129"/>
        <v>106</v>
      </c>
      <c r="G588" s="110">
        <f t="shared" si="129"/>
        <v>0</v>
      </c>
      <c r="H588" s="110">
        <f t="shared" si="129"/>
        <v>86</v>
      </c>
      <c r="I588" s="110">
        <f t="shared" si="129"/>
        <v>0</v>
      </c>
      <c r="J588" s="110">
        <f t="shared" si="129"/>
        <v>20</v>
      </c>
      <c r="K588" s="110">
        <f t="shared" si="129"/>
        <v>0</v>
      </c>
      <c r="L588" s="110">
        <f t="shared" si="129"/>
        <v>0</v>
      </c>
      <c r="M588" s="111">
        <f t="shared" si="129"/>
        <v>0</v>
      </c>
    </row>
    <row r="589" spans="1:13" ht="18" customHeight="1">
      <c r="A589" s="133"/>
      <c r="B589" s="134"/>
      <c r="C589" s="134"/>
      <c r="D589" s="134"/>
      <c r="E589" s="134"/>
      <c r="F589" s="134"/>
      <c r="G589" s="134"/>
      <c r="H589" s="134"/>
      <c r="I589" s="134"/>
      <c r="J589" s="134"/>
      <c r="K589" s="134"/>
      <c r="L589" s="134"/>
      <c r="M589" s="135"/>
    </row>
    <row r="590" spans="1:13" ht="17.25" customHeight="1">
      <c r="A590" s="153" t="s">
        <v>172</v>
      </c>
      <c r="B590" s="154"/>
      <c r="C590" s="154"/>
      <c r="D590" s="154"/>
      <c r="E590" s="154"/>
      <c r="F590" s="154"/>
      <c r="G590" s="154"/>
      <c r="H590" s="154"/>
      <c r="I590" s="154"/>
      <c r="J590" s="154"/>
      <c r="K590" s="154"/>
      <c r="L590" s="154"/>
      <c r="M590" s="155"/>
    </row>
    <row r="591" spans="1:13" ht="22.5" customHeight="1">
      <c r="A591" s="145" t="s">
        <v>171</v>
      </c>
      <c r="B591" s="96" t="s">
        <v>170</v>
      </c>
      <c r="C591" s="136" t="s">
        <v>168</v>
      </c>
      <c r="D591" s="96" t="s">
        <v>154</v>
      </c>
      <c r="E591" s="58">
        <f>F591+G591</f>
        <v>25</v>
      </c>
      <c r="F591" s="58">
        <f>H591+J591+L591</f>
        <v>25</v>
      </c>
      <c r="G591" s="58">
        <v>0</v>
      </c>
      <c r="H591" s="58">
        <v>25</v>
      </c>
      <c r="I591" s="58">
        <v>0</v>
      </c>
      <c r="J591" s="58">
        <v>0</v>
      </c>
      <c r="K591" s="58">
        <v>0</v>
      </c>
      <c r="L591" s="58">
        <v>0</v>
      </c>
      <c r="M591" s="59">
        <v>0</v>
      </c>
    </row>
    <row r="592" spans="1:13" ht="23.25" customHeight="1">
      <c r="A592" s="145"/>
      <c r="B592" s="96" t="s">
        <v>169</v>
      </c>
      <c r="C592" s="136" t="s">
        <v>168</v>
      </c>
      <c r="D592" s="96" t="s">
        <v>155</v>
      </c>
      <c r="E592" s="58">
        <f>F592+G592</f>
        <v>45</v>
      </c>
      <c r="F592" s="58">
        <f>H592+J592+L592</f>
        <v>45</v>
      </c>
      <c r="G592" s="58">
        <v>0</v>
      </c>
      <c r="H592" s="58">
        <v>45</v>
      </c>
      <c r="I592" s="58">
        <v>0</v>
      </c>
      <c r="J592" s="58">
        <v>0</v>
      </c>
      <c r="K592" s="58">
        <v>0</v>
      </c>
      <c r="L592" s="58">
        <v>0</v>
      </c>
      <c r="M592" s="59">
        <v>0</v>
      </c>
    </row>
    <row r="593" spans="1:14">
      <c r="A593" s="145"/>
      <c r="B593" s="96" t="s">
        <v>145</v>
      </c>
      <c r="C593" s="136" t="s">
        <v>168</v>
      </c>
      <c r="D593" s="96" t="s">
        <v>151</v>
      </c>
      <c r="E593" s="58">
        <f>F593+G593</f>
        <v>40</v>
      </c>
      <c r="F593" s="58">
        <f>H593+J593+L593</f>
        <v>40</v>
      </c>
      <c r="G593" s="58">
        <v>0</v>
      </c>
      <c r="H593" s="58">
        <v>40</v>
      </c>
      <c r="I593" s="58">
        <v>0</v>
      </c>
      <c r="J593" s="58">
        <v>0</v>
      </c>
      <c r="K593" s="58">
        <v>0</v>
      </c>
      <c r="L593" s="58">
        <v>0</v>
      </c>
      <c r="M593" s="59">
        <v>0</v>
      </c>
    </row>
    <row r="594" spans="1:14">
      <c r="A594" s="145"/>
      <c r="B594" s="132" t="s">
        <v>1</v>
      </c>
      <c r="C594" s="132"/>
      <c r="D594" s="132"/>
      <c r="E594" s="110">
        <f t="shared" ref="E594:M594" si="130">SUM(E591:E593)</f>
        <v>110</v>
      </c>
      <c r="F594" s="110">
        <f t="shared" si="130"/>
        <v>110</v>
      </c>
      <c r="G594" s="110">
        <f t="shared" si="130"/>
        <v>0</v>
      </c>
      <c r="H594" s="110">
        <f t="shared" si="130"/>
        <v>110</v>
      </c>
      <c r="I594" s="110">
        <f t="shared" si="130"/>
        <v>0</v>
      </c>
      <c r="J594" s="110">
        <f t="shared" si="130"/>
        <v>0</v>
      </c>
      <c r="K594" s="110">
        <f t="shared" si="130"/>
        <v>0</v>
      </c>
      <c r="L594" s="110">
        <f t="shared" si="130"/>
        <v>0</v>
      </c>
      <c r="M594" s="111">
        <f t="shared" si="130"/>
        <v>0</v>
      </c>
    </row>
    <row r="595" spans="1:14">
      <c r="A595" s="133"/>
      <c r="B595" s="134"/>
      <c r="C595" s="134"/>
      <c r="D595" s="134"/>
      <c r="E595" s="134"/>
      <c r="F595" s="134"/>
      <c r="G595" s="134"/>
      <c r="H595" s="134"/>
      <c r="I595" s="134"/>
      <c r="J595" s="134"/>
      <c r="K595" s="134"/>
      <c r="L595" s="134"/>
      <c r="M595" s="135"/>
    </row>
    <row r="596" spans="1:14" ht="25.5">
      <c r="A596" s="122" t="s">
        <v>167</v>
      </c>
      <c r="B596" s="96" t="s">
        <v>166</v>
      </c>
      <c r="C596" s="136" t="s">
        <v>152</v>
      </c>
      <c r="D596" s="96" t="s">
        <v>155</v>
      </c>
      <c r="E596" s="92">
        <f>F596+G596</f>
        <v>39</v>
      </c>
      <c r="F596" s="92">
        <f>H596+J596+L596</f>
        <v>39</v>
      </c>
      <c r="G596" s="92">
        <v>0</v>
      </c>
      <c r="H596" s="92">
        <v>39</v>
      </c>
      <c r="I596" s="92">
        <v>0</v>
      </c>
      <c r="J596" s="92">
        <v>0</v>
      </c>
      <c r="K596" s="92">
        <v>0</v>
      </c>
      <c r="L596" s="92">
        <v>0</v>
      </c>
      <c r="M596" s="97">
        <v>0</v>
      </c>
    </row>
    <row r="597" spans="1:14" ht="25.5">
      <c r="A597" s="123"/>
      <c r="B597" s="96" t="s">
        <v>165</v>
      </c>
      <c r="C597" s="136" t="s">
        <v>152</v>
      </c>
      <c r="D597" s="96" t="s">
        <v>154</v>
      </c>
      <c r="E597" s="92">
        <f>F597+G597</f>
        <v>25</v>
      </c>
      <c r="F597" s="92">
        <v>25</v>
      </c>
      <c r="G597" s="92">
        <v>0</v>
      </c>
      <c r="H597" s="92">
        <v>25</v>
      </c>
      <c r="I597" s="92">
        <v>0</v>
      </c>
      <c r="J597" s="92">
        <v>0</v>
      </c>
      <c r="K597" s="92">
        <v>0</v>
      </c>
      <c r="L597" s="92">
        <v>0</v>
      </c>
      <c r="M597" s="97">
        <v>0</v>
      </c>
    </row>
    <row r="598" spans="1:14">
      <c r="A598" s="123"/>
      <c r="B598" s="96" t="s">
        <v>164</v>
      </c>
      <c r="C598" s="136" t="s">
        <v>152</v>
      </c>
      <c r="D598" s="96" t="s">
        <v>151</v>
      </c>
      <c r="E598" s="92">
        <f>F598+G598</f>
        <v>40</v>
      </c>
      <c r="F598" s="92">
        <v>40</v>
      </c>
      <c r="G598" s="92">
        <v>0</v>
      </c>
      <c r="H598" s="92">
        <v>40</v>
      </c>
      <c r="I598" s="92">
        <v>0</v>
      </c>
      <c r="J598" s="92">
        <v>0</v>
      </c>
      <c r="K598" s="92">
        <v>0</v>
      </c>
      <c r="L598" s="92">
        <v>0</v>
      </c>
      <c r="M598" s="97">
        <v>0</v>
      </c>
    </row>
    <row r="599" spans="1:14" ht="38.25">
      <c r="A599" s="123"/>
      <c r="B599" s="96" t="s">
        <v>163</v>
      </c>
      <c r="C599" s="96" t="s">
        <v>149</v>
      </c>
      <c r="D599" s="96" t="s">
        <v>148</v>
      </c>
      <c r="E599" s="92">
        <f>F599+G599</f>
        <v>6</v>
      </c>
      <c r="F599" s="92">
        <v>0</v>
      </c>
      <c r="G599" s="92">
        <v>6</v>
      </c>
      <c r="H599" s="92">
        <v>0</v>
      </c>
      <c r="I599" s="92">
        <v>6</v>
      </c>
      <c r="J599" s="92">
        <v>0</v>
      </c>
      <c r="K599" s="92">
        <v>0</v>
      </c>
      <c r="L599" s="92">
        <v>0</v>
      </c>
      <c r="M599" s="97">
        <v>0</v>
      </c>
    </row>
    <row r="600" spans="1:14">
      <c r="A600" s="124"/>
      <c r="B600" s="132" t="s">
        <v>1</v>
      </c>
      <c r="C600" s="132"/>
      <c r="D600" s="132"/>
      <c r="E600" s="110">
        <f t="shared" ref="E600:M600" si="131">SUM(E596:E599)</f>
        <v>110</v>
      </c>
      <c r="F600" s="110">
        <f t="shared" si="131"/>
        <v>104</v>
      </c>
      <c r="G600" s="110">
        <f t="shared" si="131"/>
        <v>6</v>
      </c>
      <c r="H600" s="110">
        <f t="shared" si="131"/>
        <v>104</v>
      </c>
      <c r="I600" s="110">
        <f t="shared" si="131"/>
        <v>6</v>
      </c>
      <c r="J600" s="110">
        <f t="shared" si="131"/>
        <v>0</v>
      </c>
      <c r="K600" s="110">
        <f t="shared" si="131"/>
        <v>0</v>
      </c>
      <c r="L600" s="110">
        <f t="shared" si="131"/>
        <v>0</v>
      </c>
      <c r="M600" s="111">
        <f t="shared" si="131"/>
        <v>0</v>
      </c>
    </row>
    <row r="601" spans="1:14" ht="9" customHeight="1">
      <c r="A601" s="133"/>
      <c r="B601" s="134"/>
      <c r="C601" s="134"/>
      <c r="D601" s="134"/>
      <c r="E601" s="134"/>
      <c r="F601" s="134"/>
      <c r="G601" s="134"/>
      <c r="H601" s="134"/>
      <c r="I601" s="134"/>
      <c r="J601" s="134"/>
      <c r="K601" s="134"/>
      <c r="L601" s="134"/>
      <c r="M601" s="135"/>
    </row>
    <row r="602" spans="1:14" ht="25.5">
      <c r="A602" s="145" t="s">
        <v>162</v>
      </c>
      <c r="B602" s="66" t="s">
        <v>161</v>
      </c>
      <c r="C602" s="136" t="s">
        <v>152</v>
      </c>
      <c r="D602" s="96" t="s">
        <v>160</v>
      </c>
      <c r="E602" s="92">
        <f>F602+G602</f>
        <v>30</v>
      </c>
      <c r="F602" s="92">
        <f t="shared" ref="F602:G604" si="132">H602+J602+L602</f>
        <v>30</v>
      </c>
      <c r="G602" s="92">
        <f t="shared" si="132"/>
        <v>0</v>
      </c>
      <c r="H602" s="92">
        <v>30</v>
      </c>
      <c r="I602" s="92">
        <v>0</v>
      </c>
      <c r="J602" s="92">
        <v>0</v>
      </c>
      <c r="K602" s="92">
        <v>0</v>
      </c>
      <c r="L602" s="92">
        <v>0</v>
      </c>
      <c r="M602" s="97">
        <v>0</v>
      </c>
      <c r="N602" s="29"/>
    </row>
    <row r="603" spans="1:14" ht="25.5">
      <c r="A603" s="145"/>
      <c r="B603" s="66" t="s">
        <v>159</v>
      </c>
      <c r="C603" s="136" t="s">
        <v>152</v>
      </c>
      <c r="D603" s="96" t="s">
        <v>158</v>
      </c>
      <c r="E603" s="92">
        <f>F603+G603</f>
        <v>35</v>
      </c>
      <c r="F603" s="92">
        <f t="shared" si="132"/>
        <v>35</v>
      </c>
      <c r="G603" s="92">
        <f t="shared" si="132"/>
        <v>0</v>
      </c>
      <c r="H603" s="92">
        <v>35</v>
      </c>
      <c r="I603" s="92">
        <v>0</v>
      </c>
      <c r="J603" s="92">
        <v>0</v>
      </c>
      <c r="K603" s="92">
        <v>0</v>
      </c>
      <c r="L603" s="92">
        <v>0</v>
      </c>
      <c r="M603" s="97">
        <v>0</v>
      </c>
      <c r="N603" s="29"/>
    </row>
    <row r="604" spans="1:14">
      <c r="A604" s="145"/>
      <c r="B604" s="66"/>
      <c r="C604" s="136" t="s">
        <v>152</v>
      </c>
      <c r="D604" s="96" t="s">
        <v>151</v>
      </c>
      <c r="E604" s="92">
        <f>F604+G604</f>
        <v>50</v>
      </c>
      <c r="F604" s="92">
        <f t="shared" si="132"/>
        <v>50</v>
      </c>
      <c r="G604" s="92">
        <f t="shared" si="132"/>
        <v>0</v>
      </c>
      <c r="H604" s="92">
        <v>50</v>
      </c>
      <c r="I604" s="92">
        <v>0</v>
      </c>
      <c r="J604" s="92">
        <v>0</v>
      </c>
      <c r="K604" s="92">
        <v>0</v>
      </c>
      <c r="L604" s="92">
        <v>0</v>
      </c>
      <c r="M604" s="97">
        <v>0</v>
      </c>
      <c r="N604" s="29"/>
    </row>
    <row r="605" spans="1:14">
      <c r="A605" s="145"/>
      <c r="B605" s="132" t="s">
        <v>1</v>
      </c>
      <c r="C605" s="132"/>
      <c r="D605" s="132"/>
      <c r="E605" s="110">
        <f t="shared" ref="E605:M605" si="133">SUM(E602:E604)</f>
        <v>115</v>
      </c>
      <c r="F605" s="110">
        <f t="shared" si="133"/>
        <v>115</v>
      </c>
      <c r="G605" s="110">
        <f t="shared" si="133"/>
        <v>0</v>
      </c>
      <c r="H605" s="110">
        <f t="shared" si="133"/>
        <v>115</v>
      </c>
      <c r="I605" s="110">
        <f t="shared" si="133"/>
        <v>0</v>
      </c>
      <c r="J605" s="110">
        <f t="shared" si="133"/>
        <v>0</v>
      </c>
      <c r="K605" s="110">
        <f t="shared" si="133"/>
        <v>0</v>
      </c>
      <c r="L605" s="110">
        <f t="shared" si="133"/>
        <v>0</v>
      </c>
      <c r="M605" s="111">
        <f t="shared" si="133"/>
        <v>0</v>
      </c>
      <c r="N605" s="29"/>
    </row>
    <row r="606" spans="1:14" ht="9" customHeight="1">
      <c r="A606" s="133"/>
      <c r="B606" s="134"/>
      <c r="C606" s="134"/>
      <c r="D606" s="134"/>
      <c r="E606" s="134"/>
      <c r="F606" s="134"/>
      <c r="G606" s="134"/>
      <c r="H606" s="134"/>
      <c r="I606" s="134"/>
      <c r="J606" s="134"/>
      <c r="K606" s="134"/>
      <c r="L606" s="134"/>
      <c r="M606" s="135"/>
    </row>
    <row r="607" spans="1:14">
      <c r="A607" s="145" t="s">
        <v>157</v>
      </c>
      <c r="B607" s="136" t="s">
        <v>156</v>
      </c>
      <c r="C607" s="136" t="s">
        <v>152</v>
      </c>
      <c r="D607" s="96" t="s">
        <v>155</v>
      </c>
      <c r="E607" s="92">
        <f>F607+G607</f>
        <v>25</v>
      </c>
      <c r="F607" s="92">
        <f t="shared" ref="F607:G610" si="134">H607+J607+L607</f>
        <v>25</v>
      </c>
      <c r="G607" s="92">
        <f t="shared" si="134"/>
        <v>0</v>
      </c>
      <c r="H607" s="92">
        <v>25</v>
      </c>
      <c r="I607" s="92">
        <v>0</v>
      </c>
      <c r="J607" s="92">
        <v>0</v>
      </c>
      <c r="K607" s="92">
        <v>0</v>
      </c>
      <c r="L607" s="92">
        <v>0</v>
      </c>
      <c r="M607" s="97">
        <v>0</v>
      </c>
    </row>
    <row r="608" spans="1:14">
      <c r="A608" s="145"/>
      <c r="B608" s="136"/>
      <c r="C608" s="136" t="s">
        <v>152</v>
      </c>
      <c r="D608" s="96" t="s">
        <v>154</v>
      </c>
      <c r="E608" s="92">
        <f>F608+G608</f>
        <v>13</v>
      </c>
      <c r="F608" s="92">
        <f t="shared" si="134"/>
        <v>13</v>
      </c>
      <c r="G608" s="92">
        <f t="shared" si="134"/>
        <v>0</v>
      </c>
      <c r="H608" s="92">
        <v>13</v>
      </c>
      <c r="I608" s="92">
        <v>0</v>
      </c>
      <c r="J608" s="92">
        <v>0</v>
      </c>
      <c r="K608" s="92">
        <v>0</v>
      </c>
      <c r="L608" s="92">
        <v>0</v>
      </c>
      <c r="M608" s="97">
        <v>0</v>
      </c>
    </row>
    <row r="609" spans="1:13">
      <c r="A609" s="145"/>
      <c r="B609" s="96" t="s">
        <v>153</v>
      </c>
      <c r="C609" s="136" t="s">
        <v>152</v>
      </c>
      <c r="D609" s="96" t="s">
        <v>151</v>
      </c>
      <c r="E609" s="92">
        <f>F609+G609</f>
        <v>30</v>
      </c>
      <c r="F609" s="92">
        <f t="shared" si="134"/>
        <v>30</v>
      </c>
      <c r="G609" s="92">
        <f t="shared" si="134"/>
        <v>0</v>
      </c>
      <c r="H609" s="92">
        <v>30</v>
      </c>
      <c r="I609" s="92">
        <v>0</v>
      </c>
      <c r="J609" s="92">
        <v>0</v>
      </c>
      <c r="K609" s="92">
        <v>0</v>
      </c>
      <c r="L609" s="92">
        <v>0</v>
      </c>
      <c r="M609" s="97">
        <v>0</v>
      </c>
    </row>
    <row r="610" spans="1:13" ht="25.5">
      <c r="A610" s="145"/>
      <c r="B610" s="96" t="s">
        <v>150</v>
      </c>
      <c r="C610" s="96" t="s">
        <v>149</v>
      </c>
      <c r="D610" s="96" t="s">
        <v>148</v>
      </c>
      <c r="E610" s="92">
        <f>F610+G610</f>
        <v>1</v>
      </c>
      <c r="F610" s="92">
        <f t="shared" si="134"/>
        <v>0</v>
      </c>
      <c r="G610" s="92">
        <f t="shared" si="134"/>
        <v>1</v>
      </c>
      <c r="H610" s="92">
        <v>0</v>
      </c>
      <c r="I610" s="92">
        <v>1</v>
      </c>
      <c r="J610" s="92">
        <v>0</v>
      </c>
      <c r="K610" s="92">
        <v>0</v>
      </c>
      <c r="L610" s="92">
        <v>0</v>
      </c>
      <c r="M610" s="97">
        <v>0</v>
      </c>
    </row>
    <row r="611" spans="1:13">
      <c r="A611" s="145"/>
      <c r="B611" s="132" t="s">
        <v>1</v>
      </c>
      <c r="C611" s="132"/>
      <c r="D611" s="132"/>
      <c r="E611" s="12">
        <f t="shared" ref="E611:M611" si="135">SUM(E607:E610)</f>
        <v>69</v>
      </c>
      <c r="F611" s="12">
        <f t="shared" si="135"/>
        <v>68</v>
      </c>
      <c r="G611" s="12">
        <f t="shared" si="135"/>
        <v>1</v>
      </c>
      <c r="H611" s="12">
        <f t="shared" si="135"/>
        <v>68</v>
      </c>
      <c r="I611" s="12">
        <f t="shared" si="135"/>
        <v>1</v>
      </c>
      <c r="J611" s="12">
        <f t="shared" si="135"/>
        <v>0</v>
      </c>
      <c r="K611" s="12">
        <f t="shared" si="135"/>
        <v>0</v>
      </c>
      <c r="L611" s="12">
        <f t="shared" si="135"/>
        <v>0</v>
      </c>
      <c r="M611" s="11">
        <f t="shared" si="135"/>
        <v>0</v>
      </c>
    </row>
    <row r="612" spans="1:13" ht="8.25" customHeight="1">
      <c r="A612" s="133"/>
      <c r="B612" s="134"/>
      <c r="C612" s="134"/>
      <c r="D612" s="134"/>
      <c r="E612" s="134"/>
      <c r="F612" s="134"/>
      <c r="G612" s="134"/>
      <c r="H612" s="134"/>
      <c r="I612" s="134"/>
      <c r="J612" s="134"/>
      <c r="K612" s="134"/>
      <c r="L612" s="134"/>
      <c r="M612" s="135"/>
    </row>
    <row r="613" spans="1:13">
      <c r="A613" s="145" t="s">
        <v>147</v>
      </c>
      <c r="B613" s="136" t="s">
        <v>146</v>
      </c>
      <c r="C613" s="136" t="s">
        <v>80</v>
      </c>
      <c r="D613" s="96" t="s">
        <v>82</v>
      </c>
      <c r="E613" s="92">
        <f>F613+G613</f>
        <v>15</v>
      </c>
      <c r="F613" s="92">
        <f t="shared" ref="F613:G615" si="136">H613+J613+L613</f>
        <v>15</v>
      </c>
      <c r="G613" s="92">
        <f t="shared" si="136"/>
        <v>0</v>
      </c>
      <c r="H613" s="92">
        <v>15</v>
      </c>
      <c r="I613" s="92">
        <v>0</v>
      </c>
      <c r="J613" s="92">
        <v>0</v>
      </c>
      <c r="K613" s="92">
        <v>0</v>
      </c>
      <c r="L613" s="92">
        <v>0</v>
      </c>
      <c r="M613" s="97">
        <v>0</v>
      </c>
    </row>
    <row r="614" spans="1:13">
      <c r="A614" s="145"/>
      <c r="B614" s="136"/>
      <c r="C614" s="136" t="s">
        <v>80</v>
      </c>
      <c r="D614" s="96" t="s">
        <v>84</v>
      </c>
      <c r="E614" s="92">
        <f>F614+G614</f>
        <v>25</v>
      </c>
      <c r="F614" s="92">
        <f t="shared" si="136"/>
        <v>25</v>
      </c>
      <c r="G614" s="92">
        <f t="shared" si="136"/>
        <v>0</v>
      </c>
      <c r="H614" s="92">
        <v>25</v>
      </c>
      <c r="I614" s="92">
        <v>0</v>
      </c>
      <c r="J614" s="92">
        <v>0</v>
      </c>
      <c r="K614" s="92">
        <v>0</v>
      </c>
      <c r="L614" s="92">
        <v>0</v>
      </c>
      <c r="M614" s="97">
        <v>0</v>
      </c>
    </row>
    <row r="615" spans="1:13">
      <c r="A615" s="145"/>
      <c r="B615" s="96" t="s">
        <v>145</v>
      </c>
      <c r="C615" s="136" t="s">
        <v>80</v>
      </c>
      <c r="D615" s="96" t="s">
        <v>79</v>
      </c>
      <c r="E615" s="92">
        <f>F615+G615</f>
        <v>50</v>
      </c>
      <c r="F615" s="92">
        <f t="shared" si="136"/>
        <v>50</v>
      </c>
      <c r="G615" s="92">
        <f t="shared" si="136"/>
        <v>0</v>
      </c>
      <c r="H615" s="92">
        <v>50</v>
      </c>
      <c r="I615" s="92">
        <v>0</v>
      </c>
      <c r="J615" s="92">
        <v>0</v>
      </c>
      <c r="K615" s="92">
        <v>0</v>
      </c>
      <c r="L615" s="92">
        <v>0</v>
      </c>
      <c r="M615" s="97">
        <v>0</v>
      </c>
    </row>
    <row r="616" spans="1:13">
      <c r="A616" s="145"/>
      <c r="B616" s="132" t="s">
        <v>1</v>
      </c>
      <c r="C616" s="132"/>
      <c r="D616" s="132"/>
      <c r="E616" s="110">
        <f t="shared" ref="E616:M616" si="137">E613+E614+E615</f>
        <v>90</v>
      </c>
      <c r="F616" s="110">
        <f t="shared" si="137"/>
        <v>90</v>
      </c>
      <c r="G616" s="110">
        <f t="shared" si="137"/>
        <v>0</v>
      </c>
      <c r="H616" s="110">
        <f t="shared" si="137"/>
        <v>90</v>
      </c>
      <c r="I616" s="110">
        <f t="shared" si="137"/>
        <v>0</v>
      </c>
      <c r="J616" s="110">
        <f t="shared" si="137"/>
        <v>0</v>
      </c>
      <c r="K616" s="110">
        <f t="shared" si="137"/>
        <v>0</v>
      </c>
      <c r="L616" s="110">
        <f t="shared" si="137"/>
        <v>0</v>
      </c>
      <c r="M616" s="111">
        <f t="shared" si="137"/>
        <v>0</v>
      </c>
    </row>
    <row r="617" spans="1:13">
      <c r="A617" s="133"/>
      <c r="B617" s="134"/>
      <c r="C617" s="134"/>
      <c r="D617" s="134"/>
      <c r="E617" s="134"/>
      <c r="F617" s="134"/>
      <c r="G617" s="134"/>
      <c r="H617" s="134"/>
      <c r="I617" s="134"/>
      <c r="J617" s="134"/>
      <c r="K617" s="134"/>
      <c r="L617" s="134"/>
      <c r="M617" s="135"/>
    </row>
    <row r="618" spans="1:13" s="15" customFormat="1">
      <c r="A618" s="26" t="s">
        <v>144</v>
      </c>
      <c r="B618" s="94"/>
      <c r="C618" s="94"/>
      <c r="D618" s="94"/>
      <c r="E618" s="94"/>
      <c r="F618" s="94"/>
      <c r="G618" s="94"/>
      <c r="H618" s="94"/>
      <c r="I618" s="94"/>
      <c r="J618" s="94"/>
      <c r="K618" s="94"/>
      <c r="L618" s="94"/>
      <c r="M618" s="95"/>
    </row>
    <row r="619" spans="1:13" s="9" customFormat="1">
      <c r="A619" s="161" t="s">
        <v>143</v>
      </c>
      <c r="B619" s="151" t="s">
        <v>142</v>
      </c>
      <c r="C619" s="104" t="s">
        <v>141</v>
      </c>
      <c r="D619" s="104" t="s">
        <v>140</v>
      </c>
      <c r="E619" s="45">
        <f t="shared" ref="E619:E625" si="138">F619+G619</f>
        <v>20</v>
      </c>
      <c r="F619" s="45">
        <v>20</v>
      </c>
      <c r="G619" s="45">
        <f t="shared" ref="G619:G625" si="139">I619+K619+M619</f>
        <v>0</v>
      </c>
      <c r="H619" s="45">
        <v>20</v>
      </c>
      <c r="I619" s="45">
        <v>0</v>
      </c>
      <c r="J619" s="45">
        <v>0</v>
      </c>
      <c r="K619" s="45">
        <v>0</v>
      </c>
      <c r="L619" s="45">
        <v>0</v>
      </c>
      <c r="M619" s="47">
        <v>0</v>
      </c>
    </row>
    <row r="620" spans="1:13" s="9" customFormat="1">
      <c r="A620" s="161"/>
      <c r="B620" s="152"/>
      <c r="C620" s="104" t="s">
        <v>132</v>
      </c>
      <c r="D620" s="104" t="s">
        <v>131</v>
      </c>
      <c r="E620" s="45">
        <f t="shared" si="138"/>
        <v>20</v>
      </c>
      <c r="F620" s="45">
        <v>20</v>
      </c>
      <c r="G620" s="45">
        <f t="shared" si="139"/>
        <v>0</v>
      </c>
      <c r="H620" s="45">
        <v>20</v>
      </c>
      <c r="I620" s="45"/>
      <c r="J620" s="45"/>
      <c r="K620" s="45"/>
      <c r="L620" s="45"/>
      <c r="M620" s="47"/>
    </row>
    <row r="621" spans="1:13" s="9" customFormat="1">
      <c r="A621" s="161"/>
      <c r="B621" s="104" t="s">
        <v>139</v>
      </c>
      <c r="C621" s="104" t="s">
        <v>132</v>
      </c>
      <c r="D621" s="104" t="s">
        <v>131</v>
      </c>
      <c r="E621" s="45">
        <f t="shared" si="138"/>
        <v>40</v>
      </c>
      <c r="F621" s="45">
        <v>40</v>
      </c>
      <c r="G621" s="45">
        <f t="shared" si="139"/>
        <v>0</v>
      </c>
      <c r="H621" s="45">
        <v>40</v>
      </c>
      <c r="I621" s="45">
        <v>0</v>
      </c>
      <c r="J621" s="45">
        <v>0</v>
      </c>
      <c r="K621" s="45">
        <v>0</v>
      </c>
      <c r="L621" s="45">
        <v>0</v>
      </c>
      <c r="M621" s="47">
        <v>0</v>
      </c>
    </row>
    <row r="622" spans="1:13" s="9" customFormat="1">
      <c r="A622" s="161"/>
      <c r="B622" s="151" t="s">
        <v>138</v>
      </c>
      <c r="C622" s="104" t="s">
        <v>137</v>
      </c>
      <c r="D622" s="104" t="s">
        <v>136</v>
      </c>
      <c r="E622" s="45">
        <f t="shared" si="138"/>
        <v>40</v>
      </c>
      <c r="F622" s="45">
        <f>H622+J622+L622</f>
        <v>40</v>
      </c>
      <c r="G622" s="45">
        <f t="shared" si="139"/>
        <v>0</v>
      </c>
      <c r="H622" s="45">
        <v>40</v>
      </c>
      <c r="I622" s="45">
        <v>0</v>
      </c>
      <c r="J622" s="45">
        <v>0</v>
      </c>
      <c r="K622" s="45">
        <v>0</v>
      </c>
      <c r="L622" s="45">
        <v>0</v>
      </c>
      <c r="M622" s="47">
        <v>0</v>
      </c>
    </row>
    <row r="623" spans="1:13" s="9" customFormat="1">
      <c r="A623" s="161"/>
      <c r="B623" s="152"/>
      <c r="C623" s="104" t="s">
        <v>132</v>
      </c>
      <c r="D623" s="104" t="s">
        <v>131</v>
      </c>
      <c r="E623" s="45">
        <f t="shared" si="138"/>
        <v>20</v>
      </c>
      <c r="F623" s="45">
        <v>20</v>
      </c>
      <c r="G623" s="45">
        <f t="shared" si="139"/>
        <v>0</v>
      </c>
      <c r="H623" s="45">
        <v>20</v>
      </c>
      <c r="I623" s="45"/>
      <c r="J623" s="45"/>
      <c r="K623" s="45"/>
      <c r="L623" s="45"/>
      <c r="M623" s="47"/>
    </row>
    <row r="624" spans="1:13" s="9" customFormat="1">
      <c r="A624" s="161"/>
      <c r="B624" s="151" t="s">
        <v>135</v>
      </c>
      <c r="C624" s="104" t="s">
        <v>134</v>
      </c>
      <c r="D624" s="104" t="s">
        <v>133</v>
      </c>
      <c r="E624" s="45">
        <f t="shared" si="138"/>
        <v>40</v>
      </c>
      <c r="F624" s="45">
        <f>H624+J624+L624</f>
        <v>40</v>
      </c>
      <c r="G624" s="45">
        <f t="shared" si="139"/>
        <v>0</v>
      </c>
      <c r="H624" s="45">
        <v>40</v>
      </c>
      <c r="I624" s="45">
        <v>0</v>
      </c>
      <c r="J624" s="45">
        <v>0</v>
      </c>
      <c r="K624" s="45">
        <v>0</v>
      </c>
      <c r="L624" s="45">
        <v>0</v>
      </c>
      <c r="M624" s="47">
        <v>0</v>
      </c>
    </row>
    <row r="625" spans="1:13" s="9" customFormat="1" ht="15" customHeight="1">
      <c r="A625" s="161"/>
      <c r="B625" s="152"/>
      <c r="C625" s="104" t="s">
        <v>132</v>
      </c>
      <c r="D625" s="104" t="s">
        <v>131</v>
      </c>
      <c r="E625" s="45">
        <f t="shared" si="138"/>
        <v>20</v>
      </c>
      <c r="F625" s="45">
        <v>20</v>
      </c>
      <c r="G625" s="45">
        <f t="shared" si="139"/>
        <v>0</v>
      </c>
      <c r="H625" s="45">
        <v>20</v>
      </c>
      <c r="I625" s="45"/>
      <c r="J625" s="45"/>
      <c r="K625" s="45"/>
      <c r="L625" s="45"/>
      <c r="M625" s="47"/>
    </row>
    <row r="626" spans="1:13" s="9" customFormat="1">
      <c r="A626" s="67"/>
      <c r="B626" s="150" t="s">
        <v>1</v>
      </c>
      <c r="C626" s="150"/>
      <c r="D626" s="150"/>
      <c r="E626" s="56">
        <f t="shared" ref="E626:M626" si="140">SUM(E619:E625)</f>
        <v>200</v>
      </c>
      <c r="F626" s="56">
        <f t="shared" si="140"/>
        <v>200</v>
      </c>
      <c r="G626" s="56">
        <f t="shared" si="140"/>
        <v>0</v>
      </c>
      <c r="H626" s="56">
        <f t="shared" si="140"/>
        <v>200</v>
      </c>
      <c r="I626" s="56">
        <f t="shared" si="140"/>
        <v>0</v>
      </c>
      <c r="J626" s="56">
        <f t="shared" si="140"/>
        <v>0</v>
      </c>
      <c r="K626" s="56">
        <f t="shared" si="140"/>
        <v>0</v>
      </c>
      <c r="L626" s="56">
        <f t="shared" si="140"/>
        <v>0</v>
      </c>
      <c r="M626" s="56">
        <f t="shared" si="140"/>
        <v>0</v>
      </c>
    </row>
    <row r="627" spans="1:13">
      <c r="A627" s="133"/>
      <c r="B627" s="134"/>
      <c r="C627" s="134"/>
      <c r="D627" s="134"/>
      <c r="E627" s="134"/>
      <c r="F627" s="134"/>
      <c r="G627" s="134"/>
      <c r="H627" s="134"/>
      <c r="I627" s="134"/>
      <c r="J627" s="134"/>
      <c r="K627" s="134"/>
      <c r="L627" s="134"/>
      <c r="M627" s="135"/>
    </row>
    <row r="628" spans="1:13">
      <c r="A628" s="26" t="s">
        <v>130</v>
      </c>
      <c r="B628" s="100"/>
      <c r="C628" s="100"/>
      <c r="D628" s="100"/>
      <c r="E628" s="92"/>
      <c r="F628" s="92"/>
      <c r="G628" s="92"/>
      <c r="H628" s="92"/>
      <c r="I628" s="92"/>
      <c r="J628" s="92"/>
      <c r="K628" s="92"/>
      <c r="L628" s="92"/>
      <c r="M628" s="97"/>
    </row>
    <row r="629" spans="1:13">
      <c r="A629" s="145" t="s">
        <v>129</v>
      </c>
      <c r="B629" s="136" t="s">
        <v>128</v>
      </c>
      <c r="C629" s="136" t="s">
        <v>125</v>
      </c>
      <c r="D629" s="96" t="s">
        <v>127</v>
      </c>
      <c r="E629" s="58">
        <f t="shared" ref="E629" si="141">F629+G629</f>
        <v>10</v>
      </c>
      <c r="F629" s="58">
        <f t="shared" ref="F629:G629" si="142">H629+J629+L629</f>
        <v>10</v>
      </c>
      <c r="G629" s="58">
        <f t="shared" si="142"/>
        <v>0</v>
      </c>
      <c r="H629" s="58">
        <v>10</v>
      </c>
      <c r="I629" s="92">
        <v>0</v>
      </c>
      <c r="J629" s="58">
        <v>0</v>
      </c>
      <c r="K629" s="58">
        <v>0</v>
      </c>
      <c r="L629" s="58">
        <v>0</v>
      </c>
      <c r="M629" s="59">
        <v>0</v>
      </c>
    </row>
    <row r="630" spans="1:13" ht="25.5">
      <c r="A630" s="145"/>
      <c r="B630" s="136"/>
      <c r="C630" s="136" t="s">
        <v>125</v>
      </c>
      <c r="D630" s="96" t="s">
        <v>126</v>
      </c>
      <c r="E630" s="58">
        <f t="shared" ref="E630:E655" si="143">F630+G630</f>
        <v>6</v>
      </c>
      <c r="F630" s="58">
        <f t="shared" ref="F630:F655" si="144">H630+J630+L630</f>
        <v>6</v>
      </c>
      <c r="G630" s="58">
        <f t="shared" ref="G630:G655" si="145">I630+K630+M630</f>
        <v>0</v>
      </c>
      <c r="H630" s="58">
        <v>6</v>
      </c>
      <c r="I630" s="92">
        <v>0</v>
      </c>
      <c r="J630" s="92">
        <v>0</v>
      </c>
      <c r="K630" s="92">
        <v>0</v>
      </c>
      <c r="L630" s="92">
        <v>0</v>
      </c>
      <c r="M630" s="97">
        <v>0</v>
      </c>
    </row>
    <row r="631" spans="1:13" ht="38.25">
      <c r="A631" s="145"/>
      <c r="B631" s="136"/>
      <c r="C631" s="136" t="s">
        <v>125</v>
      </c>
      <c r="D631" s="96" t="s">
        <v>124</v>
      </c>
      <c r="E631" s="58">
        <f t="shared" si="143"/>
        <v>24</v>
      </c>
      <c r="F631" s="58">
        <f t="shared" si="144"/>
        <v>24</v>
      </c>
      <c r="G631" s="58">
        <f t="shared" si="145"/>
        <v>0</v>
      </c>
      <c r="H631" s="58">
        <v>24</v>
      </c>
      <c r="I631" s="92">
        <v>0</v>
      </c>
      <c r="J631" s="92">
        <v>0</v>
      </c>
      <c r="K631" s="92">
        <v>0</v>
      </c>
      <c r="L631" s="92">
        <v>0</v>
      </c>
      <c r="M631" s="97">
        <v>0</v>
      </c>
    </row>
    <row r="632" spans="1:13">
      <c r="A632" s="145"/>
      <c r="B632" s="96" t="s">
        <v>123</v>
      </c>
      <c r="C632" s="96" t="s">
        <v>122</v>
      </c>
      <c r="D632" s="96" t="s">
        <v>121</v>
      </c>
      <c r="E632" s="58">
        <f t="shared" si="143"/>
        <v>30</v>
      </c>
      <c r="F632" s="58">
        <f t="shared" si="144"/>
        <v>30</v>
      </c>
      <c r="G632" s="58">
        <f t="shared" si="145"/>
        <v>0</v>
      </c>
      <c r="H632" s="58">
        <v>30</v>
      </c>
      <c r="I632" s="92">
        <v>0</v>
      </c>
      <c r="J632" s="92">
        <v>0</v>
      </c>
      <c r="K632" s="92">
        <v>0</v>
      </c>
      <c r="L632" s="92">
        <v>0</v>
      </c>
      <c r="M632" s="97">
        <v>0</v>
      </c>
    </row>
    <row r="633" spans="1:13">
      <c r="A633" s="145"/>
      <c r="B633" s="96" t="s">
        <v>120</v>
      </c>
      <c r="C633" s="96" t="s">
        <v>119</v>
      </c>
      <c r="D633" s="96" t="s">
        <v>118</v>
      </c>
      <c r="E633" s="58">
        <f t="shared" si="143"/>
        <v>80</v>
      </c>
      <c r="F633" s="58">
        <f t="shared" si="144"/>
        <v>30</v>
      </c>
      <c r="G633" s="58">
        <f t="shared" si="145"/>
        <v>50</v>
      </c>
      <c r="H633" s="58">
        <v>25</v>
      </c>
      <c r="I633" s="92">
        <v>50</v>
      </c>
      <c r="J633" s="92">
        <v>5</v>
      </c>
      <c r="K633" s="92">
        <v>0</v>
      </c>
      <c r="L633" s="92">
        <v>0</v>
      </c>
      <c r="M633" s="97">
        <v>0</v>
      </c>
    </row>
    <row r="634" spans="1:13">
      <c r="A634" s="145"/>
      <c r="B634" s="141" t="s">
        <v>117</v>
      </c>
      <c r="C634" s="136" t="s">
        <v>115</v>
      </c>
      <c r="D634" s="96" t="s">
        <v>116</v>
      </c>
      <c r="E634" s="58">
        <f t="shared" si="143"/>
        <v>31</v>
      </c>
      <c r="F634" s="58">
        <f t="shared" si="144"/>
        <v>13</v>
      </c>
      <c r="G634" s="58">
        <f t="shared" si="145"/>
        <v>18</v>
      </c>
      <c r="H634" s="58">
        <v>13</v>
      </c>
      <c r="I634" s="92">
        <v>18</v>
      </c>
      <c r="J634" s="92">
        <v>0</v>
      </c>
      <c r="K634" s="92">
        <v>0</v>
      </c>
      <c r="L634" s="92">
        <v>0</v>
      </c>
      <c r="M634" s="97">
        <v>0</v>
      </c>
    </row>
    <row r="635" spans="1:13">
      <c r="A635" s="145"/>
      <c r="B635" s="142"/>
      <c r="C635" s="136" t="s">
        <v>115</v>
      </c>
      <c r="D635" s="96" t="s">
        <v>114</v>
      </c>
      <c r="E635" s="58">
        <f t="shared" si="143"/>
        <v>15</v>
      </c>
      <c r="F635" s="58">
        <f t="shared" si="144"/>
        <v>15</v>
      </c>
      <c r="G635" s="58">
        <f t="shared" si="145"/>
        <v>0</v>
      </c>
      <c r="H635" s="58">
        <v>15</v>
      </c>
      <c r="I635" s="92">
        <v>0</v>
      </c>
      <c r="J635" s="92">
        <v>0</v>
      </c>
      <c r="K635" s="92">
        <v>0</v>
      </c>
      <c r="L635" s="92">
        <v>0</v>
      </c>
      <c r="M635" s="97">
        <v>0</v>
      </c>
    </row>
    <row r="636" spans="1:13" ht="25.5">
      <c r="A636" s="145"/>
      <c r="B636" s="142"/>
      <c r="C636" s="96" t="s">
        <v>113</v>
      </c>
      <c r="D636" s="96" t="s">
        <v>112</v>
      </c>
      <c r="E636" s="58">
        <f t="shared" si="143"/>
        <v>22</v>
      </c>
      <c r="F636" s="58">
        <f t="shared" si="144"/>
        <v>22</v>
      </c>
      <c r="G636" s="58">
        <f t="shared" si="145"/>
        <v>0</v>
      </c>
      <c r="H636" s="92">
        <v>22</v>
      </c>
      <c r="I636" s="92">
        <v>0</v>
      </c>
      <c r="J636" s="92">
        <v>0</v>
      </c>
      <c r="K636" s="92">
        <v>0</v>
      </c>
      <c r="L636" s="92">
        <v>0</v>
      </c>
      <c r="M636" s="97">
        <v>0</v>
      </c>
    </row>
    <row r="637" spans="1:13">
      <c r="A637" s="145"/>
      <c r="B637" s="142"/>
      <c r="C637" s="96" t="s">
        <v>32</v>
      </c>
      <c r="D637" s="96" t="s">
        <v>28</v>
      </c>
      <c r="E637" s="58">
        <f t="shared" si="143"/>
        <v>10</v>
      </c>
      <c r="F637" s="58">
        <f t="shared" si="144"/>
        <v>10</v>
      </c>
      <c r="G637" s="58">
        <f t="shared" si="145"/>
        <v>0</v>
      </c>
      <c r="H637" s="92">
        <v>10</v>
      </c>
      <c r="I637" s="92">
        <v>0</v>
      </c>
      <c r="J637" s="92"/>
      <c r="K637" s="92">
        <v>0</v>
      </c>
      <c r="L637" s="92">
        <v>0</v>
      </c>
      <c r="M637" s="97">
        <v>0</v>
      </c>
    </row>
    <row r="638" spans="1:13" ht="25.5">
      <c r="A638" s="145"/>
      <c r="B638" s="143"/>
      <c r="C638" s="96" t="s">
        <v>110</v>
      </c>
      <c r="D638" s="96" t="s">
        <v>109</v>
      </c>
      <c r="E638" s="58">
        <f t="shared" si="143"/>
        <v>12</v>
      </c>
      <c r="F638" s="58">
        <f t="shared" si="144"/>
        <v>0</v>
      </c>
      <c r="G638" s="58">
        <f t="shared" si="145"/>
        <v>12</v>
      </c>
      <c r="H638" s="92">
        <v>0</v>
      </c>
      <c r="I638" s="92">
        <v>12</v>
      </c>
      <c r="J638" s="92"/>
      <c r="K638" s="92"/>
      <c r="L638" s="92"/>
      <c r="M638" s="97"/>
    </row>
    <row r="639" spans="1:13" ht="25.5">
      <c r="A639" s="145"/>
      <c r="B639" s="136" t="s">
        <v>111</v>
      </c>
      <c r="C639" s="96" t="s">
        <v>110</v>
      </c>
      <c r="D639" s="96" t="s">
        <v>109</v>
      </c>
      <c r="E639" s="58">
        <f t="shared" si="143"/>
        <v>31</v>
      </c>
      <c r="F639" s="58">
        <f t="shared" si="144"/>
        <v>31</v>
      </c>
      <c r="G639" s="58">
        <f t="shared" si="145"/>
        <v>0</v>
      </c>
      <c r="H639" s="92">
        <v>31</v>
      </c>
      <c r="I639" s="92">
        <v>0</v>
      </c>
      <c r="J639" s="92">
        <v>0</v>
      </c>
      <c r="K639" s="92">
        <v>0</v>
      </c>
      <c r="L639" s="92">
        <v>0</v>
      </c>
      <c r="M639" s="97">
        <v>0</v>
      </c>
    </row>
    <row r="640" spans="1:13">
      <c r="A640" s="145"/>
      <c r="B640" s="136"/>
      <c r="C640" s="96" t="s">
        <v>108</v>
      </c>
      <c r="D640" s="96" t="s">
        <v>107</v>
      </c>
      <c r="E640" s="58">
        <f t="shared" si="143"/>
        <v>10</v>
      </c>
      <c r="F640" s="58">
        <f t="shared" si="144"/>
        <v>10</v>
      </c>
      <c r="G640" s="58">
        <f t="shared" si="145"/>
        <v>0</v>
      </c>
      <c r="H640" s="58">
        <v>10</v>
      </c>
      <c r="I640" s="92">
        <v>0</v>
      </c>
      <c r="J640" s="92">
        <v>0</v>
      </c>
      <c r="K640" s="92">
        <v>0</v>
      </c>
      <c r="L640" s="92">
        <v>0</v>
      </c>
      <c r="M640" s="97">
        <v>0</v>
      </c>
    </row>
    <row r="641" spans="1:13">
      <c r="A641" s="145"/>
      <c r="B641" s="96" t="s">
        <v>106</v>
      </c>
      <c r="C641" s="96" t="s">
        <v>105</v>
      </c>
      <c r="D641" s="96" t="s">
        <v>104</v>
      </c>
      <c r="E641" s="58">
        <f t="shared" si="143"/>
        <v>30</v>
      </c>
      <c r="F641" s="58">
        <f t="shared" si="144"/>
        <v>30</v>
      </c>
      <c r="G641" s="58">
        <f t="shared" si="145"/>
        <v>0</v>
      </c>
      <c r="H641" s="58">
        <v>30</v>
      </c>
      <c r="I641" s="92">
        <v>0</v>
      </c>
      <c r="J641" s="92">
        <v>0</v>
      </c>
      <c r="K641" s="92">
        <v>0</v>
      </c>
      <c r="L641" s="92">
        <v>0</v>
      </c>
      <c r="M641" s="97">
        <v>0</v>
      </c>
    </row>
    <row r="642" spans="1:13">
      <c r="A642" s="145"/>
      <c r="B642" s="136" t="s">
        <v>103</v>
      </c>
      <c r="C642" s="136" t="s">
        <v>100</v>
      </c>
      <c r="D642" s="96" t="s">
        <v>102</v>
      </c>
      <c r="E642" s="58">
        <f t="shared" si="143"/>
        <v>20</v>
      </c>
      <c r="F642" s="58">
        <f t="shared" si="144"/>
        <v>20</v>
      </c>
      <c r="G642" s="58">
        <f t="shared" si="145"/>
        <v>0</v>
      </c>
      <c r="H642" s="58">
        <v>20</v>
      </c>
      <c r="I642" s="92">
        <v>0</v>
      </c>
      <c r="J642" s="92">
        <v>0</v>
      </c>
      <c r="K642" s="92">
        <v>0</v>
      </c>
      <c r="L642" s="92">
        <v>0</v>
      </c>
      <c r="M642" s="97">
        <v>0</v>
      </c>
    </row>
    <row r="643" spans="1:13" ht="25.5">
      <c r="A643" s="145"/>
      <c r="B643" s="136"/>
      <c r="C643" s="136" t="s">
        <v>100</v>
      </c>
      <c r="D643" s="96" t="s">
        <v>101</v>
      </c>
      <c r="E643" s="58">
        <f t="shared" si="143"/>
        <v>6</v>
      </c>
      <c r="F643" s="58">
        <f t="shared" si="144"/>
        <v>6</v>
      </c>
      <c r="G643" s="58">
        <f t="shared" si="145"/>
        <v>0</v>
      </c>
      <c r="H643" s="58">
        <v>6</v>
      </c>
      <c r="I643" s="92">
        <v>0</v>
      </c>
      <c r="J643" s="92">
        <v>0</v>
      </c>
      <c r="K643" s="92">
        <v>0</v>
      </c>
      <c r="L643" s="92">
        <v>0</v>
      </c>
      <c r="M643" s="97">
        <v>0</v>
      </c>
    </row>
    <row r="644" spans="1:13" ht="51">
      <c r="A644" s="145"/>
      <c r="B644" s="136"/>
      <c r="C644" s="136" t="s">
        <v>100</v>
      </c>
      <c r="D644" s="96" t="s">
        <v>99</v>
      </c>
      <c r="E644" s="58">
        <f t="shared" si="143"/>
        <v>24</v>
      </c>
      <c r="F644" s="58">
        <f t="shared" si="144"/>
        <v>24</v>
      </c>
      <c r="G644" s="58">
        <f t="shared" si="145"/>
        <v>0</v>
      </c>
      <c r="H644" s="58">
        <v>24</v>
      </c>
      <c r="I644" s="92">
        <v>0</v>
      </c>
      <c r="J644" s="92">
        <v>0</v>
      </c>
      <c r="K644" s="92">
        <v>0</v>
      </c>
      <c r="L644" s="92">
        <v>0</v>
      </c>
      <c r="M644" s="97">
        <v>0</v>
      </c>
    </row>
    <row r="645" spans="1:13" ht="25.5">
      <c r="A645" s="145"/>
      <c r="B645" s="96" t="s">
        <v>31</v>
      </c>
      <c r="C645" s="96" t="s">
        <v>98</v>
      </c>
      <c r="D645" s="96" t="s">
        <v>69</v>
      </c>
      <c r="E645" s="58">
        <f t="shared" si="143"/>
        <v>10</v>
      </c>
      <c r="F645" s="58">
        <f t="shared" si="144"/>
        <v>10</v>
      </c>
      <c r="G645" s="58">
        <f t="shared" si="145"/>
        <v>0</v>
      </c>
      <c r="H645" s="58">
        <v>0</v>
      </c>
      <c r="I645" s="92">
        <v>0</v>
      </c>
      <c r="J645" s="92">
        <v>10</v>
      </c>
      <c r="K645" s="92">
        <v>0</v>
      </c>
      <c r="L645" s="92">
        <v>0</v>
      </c>
      <c r="M645" s="97">
        <v>0</v>
      </c>
    </row>
    <row r="646" spans="1:13">
      <c r="A646" s="145"/>
      <c r="B646" s="96" t="s">
        <v>97</v>
      </c>
      <c r="C646" s="96" t="s">
        <v>96</v>
      </c>
      <c r="D646" s="96" t="s">
        <v>95</v>
      </c>
      <c r="E646" s="58">
        <f t="shared" si="143"/>
        <v>17</v>
      </c>
      <c r="F646" s="58">
        <f t="shared" si="144"/>
        <v>17</v>
      </c>
      <c r="G646" s="58">
        <f t="shared" si="145"/>
        <v>0</v>
      </c>
      <c r="H646" s="58">
        <v>17</v>
      </c>
      <c r="I646" s="92">
        <v>0</v>
      </c>
      <c r="J646" s="92">
        <v>0</v>
      </c>
      <c r="K646" s="92">
        <v>0</v>
      </c>
      <c r="L646" s="92">
        <v>0</v>
      </c>
      <c r="M646" s="97">
        <v>0</v>
      </c>
    </row>
    <row r="647" spans="1:13">
      <c r="A647" s="145"/>
      <c r="B647" s="96" t="s">
        <v>94</v>
      </c>
      <c r="C647" s="96" t="s">
        <v>93</v>
      </c>
      <c r="D647" s="96" t="s">
        <v>92</v>
      </c>
      <c r="E647" s="58">
        <f t="shared" si="143"/>
        <v>17</v>
      </c>
      <c r="F647" s="58">
        <f t="shared" si="144"/>
        <v>12</v>
      </c>
      <c r="G647" s="58">
        <f t="shared" si="145"/>
        <v>5</v>
      </c>
      <c r="H647" s="92">
        <v>12</v>
      </c>
      <c r="I647" s="92">
        <v>5</v>
      </c>
      <c r="J647" s="92">
        <v>0</v>
      </c>
      <c r="K647" s="92">
        <v>0</v>
      </c>
      <c r="L647" s="92">
        <v>0</v>
      </c>
      <c r="M647" s="97">
        <v>0</v>
      </c>
    </row>
    <row r="648" spans="1:13">
      <c r="A648" s="145"/>
      <c r="B648" s="96" t="s">
        <v>589</v>
      </c>
      <c r="C648" s="96" t="s">
        <v>238</v>
      </c>
      <c r="D648" s="96" t="s">
        <v>238</v>
      </c>
      <c r="E648" s="58">
        <f t="shared" si="143"/>
        <v>6</v>
      </c>
      <c r="F648" s="58">
        <f t="shared" si="144"/>
        <v>6</v>
      </c>
      <c r="G648" s="58">
        <f t="shared" si="145"/>
        <v>0</v>
      </c>
      <c r="H648" s="92">
        <v>6</v>
      </c>
      <c r="I648" s="92"/>
      <c r="J648" s="92"/>
      <c r="K648" s="92"/>
      <c r="L648" s="92"/>
      <c r="M648" s="97"/>
    </row>
    <row r="649" spans="1:13" ht="25.5">
      <c r="A649" s="145"/>
      <c r="B649" s="96" t="s">
        <v>91</v>
      </c>
      <c r="C649" s="96" t="s">
        <v>90</v>
      </c>
      <c r="D649" s="96" t="s">
        <v>89</v>
      </c>
      <c r="E649" s="58">
        <f t="shared" si="143"/>
        <v>25</v>
      </c>
      <c r="F649" s="58">
        <f t="shared" si="144"/>
        <v>0</v>
      </c>
      <c r="G649" s="58">
        <f t="shared" si="145"/>
        <v>25</v>
      </c>
      <c r="H649" s="92">
        <v>0</v>
      </c>
      <c r="I649" s="58">
        <v>25</v>
      </c>
      <c r="J649" s="92">
        <v>0</v>
      </c>
      <c r="K649" s="92">
        <v>0</v>
      </c>
      <c r="L649" s="92">
        <v>0</v>
      </c>
      <c r="M649" s="97">
        <v>0</v>
      </c>
    </row>
    <row r="650" spans="1:13" ht="25.5">
      <c r="A650" s="145"/>
      <c r="B650" s="96" t="s">
        <v>88</v>
      </c>
      <c r="C650" s="96" t="s">
        <v>87</v>
      </c>
      <c r="D650" s="96" t="s">
        <v>86</v>
      </c>
      <c r="E650" s="58">
        <f t="shared" si="143"/>
        <v>15</v>
      </c>
      <c r="F650" s="58">
        <f t="shared" si="144"/>
        <v>0</v>
      </c>
      <c r="G650" s="58">
        <f t="shared" si="145"/>
        <v>15</v>
      </c>
      <c r="H650" s="92">
        <v>0</v>
      </c>
      <c r="I650" s="58">
        <v>15</v>
      </c>
      <c r="J650" s="92">
        <v>0</v>
      </c>
      <c r="K650" s="92">
        <v>0</v>
      </c>
      <c r="L650" s="92">
        <v>0</v>
      </c>
      <c r="M650" s="97">
        <v>0</v>
      </c>
    </row>
    <row r="651" spans="1:13">
      <c r="A651" s="145"/>
      <c r="B651" s="136" t="s">
        <v>85</v>
      </c>
      <c r="C651" s="136" t="s">
        <v>83</v>
      </c>
      <c r="D651" s="96" t="s">
        <v>84</v>
      </c>
      <c r="E651" s="58">
        <f t="shared" si="143"/>
        <v>35</v>
      </c>
      <c r="F651" s="58">
        <f t="shared" si="144"/>
        <v>35</v>
      </c>
      <c r="G651" s="58">
        <f t="shared" si="145"/>
        <v>0</v>
      </c>
      <c r="H651" s="58">
        <v>35</v>
      </c>
      <c r="I651" s="92">
        <v>0</v>
      </c>
      <c r="J651" s="92">
        <v>0</v>
      </c>
      <c r="K651" s="92">
        <v>0</v>
      </c>
      <c r="L651" s="92">
        <v>0</v>
      </c>
      <c r="M651" s="97">
        <v>0</v>
      </c>
    </row>
    <row r="652" spans="1:13">
      <c r="A652" s="145"/>
      <c r="B652" s="136"/>
      <c r="C652" s="136" t="s">
        <v>83</v>
      </c>
      <c r="D652" s="96" t="s">
        <v>82</v>
      </c>
      <c r="E652" s="58">
        <f t="shared" si="143"/>
        <v>15</v>
      </c>
      <c r="F652" s="58">
        <f t="shared" si="144"/>
        <v>15</v>
      </c>
      <c r="G652" s="58">
        <f t="shared" si="145"/>
        <v>0</v>
      </c>
      <c r="H652" s="58">
        <v>15</v>
      </c>
      <c r="I652" s="92">
        <v>0</v>
      </c>
      <c r="J652" s="92">
        <v>0</v>
      </c>
      <c r="K652" s="92">
        <v>0</v>
      </c>
      <c r="L652" s="92">
        <v>0</v>
      </c>
      <c r="M652" s="97">
        <v>0</v>
      </c>
    </row>
    <row r="653" spans="1:13" ht="25.5">
      <c r="A653" s="145"/>
      <c r="B653" s="96" t="s">
        <v>81</v>
      </c>
      <c r="C653" s="96" t="s">
        <v>80</v>
      </c>
      <c r="D653" s="96" t="s">
        <v>79</v>
      </c>
      <c r="E653" s="58">
        <f t="shared" si="143"/>
        <v>40</v>
      </c>
      <c r="F653" s="58">
        <f t="shared" si="144"/>
        <v>40</v>
      </c>
      <c r="G653" s="58">
        <f t="shared" si="145"/>
        <v>0</v>
      </c>
      <c r="H653" s="58">
        <v>40</v>
      </c>
      <c r="I653" s="92">
        <v>0</v>
      </c>
      <c r="J653" s="92">
        <v>0</v>
      </c>
      <c r="K653" s="92">
        <v>0</v>
      </c>
      <c r="L653" s="92">
        <v>0</v>
      </c>
      <c r="M653" s="97">
        <v>0</v>
      </c>
    </row>
    <row r="654" spans="1:13">
      <c r="A654" s="145"/>
      <c r="B654" s="96" t="s">
        <v>78</v>
      </c>
      <c r="C654" s="96" t="s">
        <v>77</v>
      </c>
      <c r="D654" s="96" t="s">
        <v>76</v>
      </c>
      <c r="E654" s="58">
        <f t="shared" si="143"/>
        <v>45</v>
      </c>
      <c r="F654" s="58">
        <f t="shared" si="144"/>
        <v>45</v>
      </c>
      <c r="G654" s="58">
        <f t="shared" si="145"/>
        <v>0</v>
      </c>
      <c r="H654" s="92">
        <v>0</v>
      </c>
      <c r="I654" s="92">
        <v>0</v>
      </c>
      <c r="J654" s="58">
        <v>45</v>
      </c>
      <c r="K654" s="92">
        <v>0</v>
      </c>
      <c r="L654" s="92">
        <v>0</v>
      </c>
      <c r="M654" s="97">
        <v>0</v>
      </c>
    </row>
    <row r="655" spans="1:13" ht="15" customHeight="1">
      <c r="A655" s="145"/>
      <c r="B655" s="96" t="s">
        <v>75</v>
      </c>
      <c r="C655" s="96" t="s">
        <v>74</v>
      </c>
      <c r="D655" s="96" t="s">
        <v>73</v>
      </c>
      <c r="E655" s="58">
        <f t="shared" si="143"/>
        <v>15</v>
      </c>
      <c r="F655" s="58">
        <f t="shared" si="144"/>
        <v>15</v>
      </c>
      <c r="G655" s="58">
        <f t="shared" si="145"/>
        <v>0</v>
      </c>
      <c r="H655" s="92">
        <v>0</v>
      </c>
      <c r="I655" s="92">
        <v>0</v>
      </c>
      <c r="J655" s="58">
        <v>15</v>
      </c>
      <c r="K655" s="92">
        <v>0</v>
      </c>
      <c r="L655" s="92">
        <v>0</v>
      </c>
      <c r="M655" s="97">
        <v>0</v>
      </c>
    </row>
    <row r="656" spans="1:13">
      <c r="A656" s="145"/>
      <c r="B656" s="132" t="s">
        <v>1</v>
      </c>
      <c r="C656" s="132"/>
      <c r="D656" s="132"/>
      <c r="E656" s="110">
        <f t="shared" ref="E656:M656" si="146">SUM(E629:E655)</f>
        <v>601</v>
      </c>
      <c r="F656" s="110">
        <f t="shared" si="146"/>
        <v>476</v>
      </c>
      <c r="G656" s="110">
        <f t="shared" si="146"/>
        <v>125</v>
      </c>
      <c r="H656" s="110">
        <f t="shared" si="146"/>
        <v>401</v>
      </c>
      <c r="I656" s="110">
        <f t="shared" si="146"/>
        <v>125</v>
      </c>
      <c r="J656" s="110">
        <f t="shared" si="146"/>
        <v>75</v>
      </c>
      <c r="K656" s="110">
        <f t="shared" si="146"/>
        <v>0</v>
      </c>
      <c r="L656" s="110">
        <f t="shared" si="146"/>
        <v>0</v>
      </c>
      <c r="M656" s="110">
        <f t="shared" si="146"/>
        <v>0</v>
      </c>
    </row>
    <row r="657" spans="1:13">
      <c r="A657" s="133"/>
      <c r="B657" s="134"/>
      <c r="C657" s="134"/>
      <c r="D657" s="134"/>
      <c r="E657" s="134"/>
      <c r="F657" s="134"/>
      <c r="G657" s="134"/>
      <c r="H657" s="134"/>
      <c r="I657" s="134"/>
      <c r="J657" s="134"/>
      <c r="K657" s="134"/>
      <c r="L657" s="134"/>
      <c r="M657" s="135"/>
    </row>
    <row r="658" spans="1:13" ht="38.25">
      <c r="A658" s="145" t="s">
        <v>72</v>
      </c>
      <c r="B658" s="136" t="s">
        <v>71</v>
      </c>
      <c r="C658" s="96" t="s">
        <v>65</v>
      </c>
      <c r="D658" s="96" t="s">
        <v>67</v>
      </c>
      <c r="E658" s="92">
        <f t="shared" ref="E658:E663" si="147">F658+G658</f>
        <v>15</v>
      </c>
      <c r="F658" s="92">
        <f t="shared" ref="F658:G663" si="148">H658+J658+L658</f>
        <v>15</v>
      </c>
      <c r="G658" s="92">
        <f t="shared" si="148"/>
        <v>0</v>
      </c>
      <c r="H658" s="92">
        <v>0</v>
      </c>
      <c r="I658" s="92">
        <v>0</v>
      </c>
      <c r="J658" s="92">
        <v>15</v>
      </c>
      <c r="K658" s="92">
        <v>0</v>
      </c>
      <c r="L658" s="92">
        <v>0</v>
      </c>
      <c r="M658" s="97">
        <v>0</v>
      </c>
    </row>
    <row r="659" spans="1:13" ht="25.5">
      <c r="A659" s="145"/>
      <c r="B659" s="136"/>
      <c r="C659" s="96" t="s">
        <v>65</v>
      </c>
      <c r="D659" s="96" t="s">
        <v>64</v>
      </c>
      <c r="E659" s="92">
        <f t="shared" si="147"/>
        <v>15</v>
      </c>
      <c r="F659" s="92">
        <f t="shared" si="148"/>
        <v>15</v>
      </c>
      <c r="G659" s="92">
        <f t="shared" si="148"/>
        <v>0</v>
      </c>
      <c r="H659" s="92">
        <v>0</v>
      </c>
      <c r="I659" s="92">
        <v>0</v>
      </c>
      <c r="J659" s="92">
        <v>15</v>
      </c>
      <c r="K659" s="92">
        <v>0</v>
      </c>
      <c r="L659" s="92">
        <v>0</v>
      </c>
      <c r="M659" s="97">
        <v>0</v>
      </c>
    </row>
    <row r="660" spans="1:13" ht="25.5">
      <c r="A660" s="145"/>
      <c r="B660" s="136"/>
      <c r="C660" s="96" t="s">
        <v>65</v>
      </c>
      <c r="D660" s="96" t="s">
        <v>69</v>
      </c>
      <c r="E660" s="92">
        <f t="shared" si="147"/>
        <v>25</v>
      </c>
      <c r="F660" s="92">
        <f t="shared" si="148"/>
        <v>25</v>
      </c>
      <c r="G660" s="92">
        <f t="shared" si="148"/>
        <v>0</v>
      </c>
      <c r="H660" s="92">
        <v>0</v>
      </c>
      <c r="I660" s="92">
        <v>0</v>
      </c>
      <c r="J660" s="92">
        <v>25</v>
      </c>
      <c r="K660" s="92">
        <v>0</v>
      </c>
      <c r="L660" s="92">
        <v>0</v>
      </c>
      <c r="M660" s="97">
        <v>0</v>
      </c>
    </row>
    <row r="661" spans="1:13" ht="25.5">
      <c r="A661" s="145"/>
      <c r="B661" s="136" t="s">
        <v>70</v>
      </c>
      <c r="C661" s="96" t="s">
        <v>65</v>
      </c>
      <c r="D661" s="96" t="s">
        <v>69</v>
      </c>
      <c r="E661" s="92">
        <f>F661+G661</f>
        <v>25</v>
      </c>
      <c r="F661" s="92">
        <f t="shared" si="148"/>
        <v>25</v>
      </c>
      <c r="G661" s="92">
        <f t="shared" si="148"/>
        <v>0</v>
      </c>
      <c r="H661" s="92">
        <v>0</v>
      </c>
      <c r="I661" s="92">
        <v>0</v>
      </c>
      <c r="J661" s="92">
        <v>25</v>
      </c>
      <c r="K661" s="92">
        <v>0</v>
      </c>
      <c r="L661" s="92">
        <v>0</v>
      </c>
      <c r="M661" s="97">
        <v>0</v>
      </c>
    </row>
    <row r="662" spans="1:13" ht="38.25">
      <c r="A662" s="145"/>
      <c r="B662" s="136" t="s">
        <v>68</v>
      </c>
      <c r="C662" s="96" t="s">
        <v>65</v>
      </c>
      <c r="D662" s="96" t="s">
        <v>67</v>
      </c>
      <c r="E662" s="92">
        <f t="shared" si="147"/>
        <v>15</v>
      </c>
      <c r="F662" s="92">
        <f t="shared" si="148"/>
        <v>15</v>
      </c>
      <c r="G662" s="92">
        <f t="shared" si="148"/>
        <v>0</v>
      </c>
      <c r="H662" s="92">
        <v>0</v>
      </c>
      <c r="I662" s="92">
        <v>0</v>
      </c>
      <c r="J662" s="92">
        <v>15</v>
      </c>
      <c r="K662" s="92">
        <v>0</v>
      </c>
      <c r="L662" s="92">
        <v>0</v>
      </c>
      <c r="M662" s="97">
        <v>0</v>
      </c>
    </row>
    <row r="663" spans="1:13" ht="25.5">
      <c r="A663" s="145"/>
      <c r="B663" s="136" t="s">
        <v>66</v>
      </c>
      <c r="C663" s="96" t="s">
        <v>65</v>
      </c>
      <c r="D663" s="96" t="s">
        <v>64</v>
      </c>
      <c r="E663" s="92">
        <f t="shared" si="147"/>
        <v>10</v>
      </c>
      <c r="F663" s="92">
        <f t="shared" si="148"/>
        <v>10</v>
      </c>
      <c r="G663" s="92">
        <f t="shared" si="148"/>
        <v>0</v>
      </c>
      <c r="H663" s="92">
        <v>0</v>
      </c>
      <c r="I663" s="92">
        <v>0</v>
      </c>
      <c r="J663" s="92">
        <v>10</v>
      </c>
      <c r="K663" s="92">
        <v>0</v>
      </c>
      <c r="L663" s="92">
        <v>0</v>
      </c>
      <c r="M663" s="97">
        <v>0</v>
      </c>
    </row>
    <row r="664" spans="1:13">
      <c r="A664" s="145"/>
      <c r="B664" s="132" t="s">
        <v>1</v>
      </c>
      <c r="C664" s="132"/>
      <c r="D664" s="132"/>
      <c r="E664" s="110">
        <f t="shared" ref="E664:M664" si="149">SUM(E658:E663)</f>
        <v>105</v>
      </c>
      <c r="F664" s="110">
        <f t="shared" si="149"/>
        <v>105</v>
      </c>
      <c r="G664" s="110">
        <f t="shared" si="149"/>
        <v>0</v>
      </c>
      <c r="H664" s="110">
        <f t="shared" si="149"/>
        <v>0</v>
      </c>
      <c r="I664" s="110">
        <f t="shared" si="149"/>
        <v>0</v>
      </c>
      <c r="J664" s="110">
        <f t="shared" si="149"/>
        <v>105</v>
      </c>
      <c r="K664" s="110">
        <f t="shared" si="149"/>
        <v>0</v>
      </c>
      <c r="L664" s="110">
        <f t="shared" si="149"/>
        <v>0</v>
      </c>
      <c r="M664" s="111">
        <f t="shared" si="149"/>
        <v>0</v>
      </c>
    </row>
    <row r="665" spans="1:13">
      <c r="A665" s="133"/>
      <c r="B665" s="134"/>
      <c r="C665" s="134"/>
      <c r="D665" s="134"/>
      <c r="E665" s="134"/>
      <c r="F665" s="134"/>
      <c r="G665" s="134"/>
      <c r="H665" s="134"/>
      <c r="I665" s="134"/>
      <c r="J665" s="134"/>
      <c r="K665" s="134"/>
      <c r="L665" s="134"/>
      <c r="M665" s="135"/>
    </row>
    <row r="666" spans="1:13" ht="38.25">
      <c r="A666" s="144" t="s">
        <v>63</v>
      </c>
      <c r="B666" s="96" t="s">
        <v>62</v>
      </c>
      <c r="C666" s="96" t="s">
        <v>14</v>
      </c>
      <c r="D666" s="96" t="s">
        <v>13</v>
      </c>
      <c r="E666" s="92">
        <f>F666+G666</f>
        <v>16</v>
      </c>
      <c r="F666" s="92">
        <f>H666+J666+L666</f>
        <v>16</v>
      </c>
      <c r="G666" s="92">
        <v>0</v>
      </c>
      <c r="H666" s="92">
        <v>0</v>
      </c>
      <c r="I666" s="92">
        <v>0</v>
      </c>
      <c r="J666" s="92">
        <v>16</v>
      </c>
      <c r="K666" s="92">
        <v>0</v>
      </c>
      <c r="L666" s="92">
        <v>0</v>
      </c>
      <c r="M666" s="97">
        <v>0</v>
      </c>
    </row>
    <row r="667" spans="1:13">
      <c r="A667" s="144"/>
      <c r="B667" s="96" t="s">
        <v>61</v>
      </c>
      <c r="C667" s="96" t="s">
        <v>14</v>
      </c>
      <c r="D667" s="96" t="s">
        <v>13</v>
      </c>
      <c r="E667" s="92">
        <f>F667+G667</f>
        <v>70</v>
      </c>
      <c r="F667" s="92">
        <f>H667+J667+L667</f>
        <v>70</v>
      </c>
      <c r="G667" s="92">
        <v>0</v>
      </c>
      <c r="H667" s="92">
        <v>0</v>
      </c>
      <c r="I667" s="92">
        <v>0</v>
      </c>
      <c r="J667" s="92">
        <v>70</v>
      </c>
      <c r="K667" s="92">
        <v>0</v>
      </c>
      <c r="L667" s="92">
        <v>0</v>
      </c>
      <c r="M667" s="97">
        <v>0</v>
      </c>
    </row>
    <row r="668" spans="1:13">
      <c r="A668" s="144"/>
      <c r="B668" s="132" t="s">
        <v>1</v>
      </c>
      <c r="C668" s="132"/>
      <c r="D668" s="132"/>
      <c r="E668" s="110">
        <f t="shared" ref="E668:M668" si="150">SUM(E666:E667)</f>
        <v>86</v>
      </c>
      <c r="F668" s="110">
        <f t="shared" si="150"/>
        <v>86</v>
      </c>
      <c r="G668" s="110">
        <f t="shared" si="150"/>
        <v>0</v>
      </c>
      <c r="H668" s="110">
        <f t="shared" si="150"/>
        <v>0</v>
      </c>
      <c r="I668" s="110">
        <f t="shared" si="150"/>
        <v>0</v>
      </c>
      <c r="J668" s="110">
        <f t="shared" si="150"/>
        <v>86</v>
      </c>
      <c r="K668" s="110">
        <f t="shared" si="150"/>
        <v>0</v>
      </c>
      <c r="L668" s="110">
        <f t="shared" si="150"/>
        <v>0</v>
      </c>
      <c r="M668" s="111">
        <f t="shared" si="150"/>
        <v>0</v>
      </c>
    </row>
    <row r="669" spans="1:13">
      <c r="A669" s="133"/>
      <c r="B669" s="134"/>
      <c r="C669" s="134"/>
      <c r="D669" s="134"/>
      <c r="E669" s="134"/>
      <c r="F669" s="134"/>
      <c r="G669" s="134"/>
      <c r="H669" s="134"/>
      <c r="I669" s="134"/>
      <c r="J669" s="134"/>
      <c r="K669" s="134"/>
      <c r="L669" s="134"/>
      <c r="M669" s="135"/>
    </row>
    <row r="670" spans="1:13" ht="134.25" customHeight="1">
      <c r="A670" s="145" t="s">
        <v>51</v>
      </c>
      <c r="B670" s="96" t="s">
        <v>60</v>
      </c>
      <c r="C670" s="96" t="s">
        <v>59</v>
      </c>
      <c r="D670" s="96" t="s">
        <v>58</v>
      </c>
      <c r="E670" s="58">
        <v>6</v>
      </c>
      <c r="F670" s="58">
        <f t="shared" ref="F670:F676" si="151">H670+J670+L670</f>
        <v>6</v>
      </c>
      <c r="G670" s="58">
        <v>0</v>
      </c>
      <c r="H670" s="58">
        <v>0</v>
      </c>
      <c r="I670" s="58">
        <v>0</v>
      </c>
      <c r="J670" s="58">
        <v>6</v>
      </c>
      <c r="K670" s="58"/>
      <c r="L670" s="58">
        <v>0</v>
      </c>
      <c r="M670" s="97">
        <v>0</v>
      </c>
    </row>
    <row r="671" spans="1:13" ht="38.25">
      <c r="A671" s="146"/>
      <c r="B671" s="96" t="s">
        <v>57</v>
      </c>
      <c r="C671" s="96" t="s">
        <v>56</v>
      </c>
      <c r="D671" s="96" t="s">
        <v>43</v>
      </c>
      <c r="E671" s="58">
        <v>35</v>
      </c>
      <c r="F671" s="58">
        <f t="shared" si="151"/>
        <v>35</v>
      </c>
      <c r="G671" s="58">
        <v>0</v>
      </c>
      <c r="H671" s="58">
        <v>0</v>
      </c>
      <c r="I671" s="58">
        <v>0</v>
      </c>
      <c r="J671" s="58">
        <v>35</v>
      </c>
      <c r="K671" s="58">
        <v>0</v>
      </c>
      <c r="L671" s="58">
        <v>0</v>
      </c>
      <c r="M671" s="59">
        <v>0</v>
      </c>
    </row>
    <row r="672" spans="1:13" ht="63.75">
      <c r="A672" s="146"/>
      <c r="B672" s="96" t="s">
        <v>55</v>
      </c>
      <c r="C672" s="104" t="s">
        <v>44</v>
      </c>
      <c r="D672" s="104" t="s">
        <v>43</v>
      </c>
      <c r="E672" s="48">
        <v>35</v>
      </c>
      <c r="F672" s="48">
        <f t="shared" si="151"/>
        <v>35</v>
      </c>
      <c r="G672" s="48">
        <v>0</v>
      </c>
      <c r="H672" s="48">
        <v>0</v>
      </c>
      <c r="I672" s="48"/>
      <c r="J672" s="48">
        <v>35</v>
      </c>
      <c r="K672" s="48">
        <v>0</v>
      </c>
      <c r="L672" s="48">
        <v>0</v>
      </c>
      <c r="M672" s="49">
        <v>0</v>
      </c>
    </row>
    <row r="673" spans="1:13" ht="271.5" customHeight="1">
      <c r="A673" s="146"/>
      <c r="B673" s="96" t="s">
        <v>54</v>
      </c>
      <c r="C673" s="96" t="s">
        <v>44</v>
      </c>
      <c r="D673" s="96" t="s">
        <v>43</v>
      </c>
      <c r="E673" s="58">
        <v>100</v>
      </c>
      <c r="F673" s="58">
        <f t="shared" si="151"/>
        <v>100</v>
      </c>
      <c r="G673" s="58">
        <v>0</v>
      </c>
      <c r="H673" s="58">
        <v>0</v>
      </c>
      <c r="I673" s="58">
        <v>0</v>
      </c>
      <c r="J673" s="58">
        <v>100</v>
      </c>
      <c r="K673" s="58">
        <v>0</v>
      </c>
      <c r="L673" s="58">
        <v>0</v>
      </c>
      <c r="M673" s="59">
        <v>0</v>
      </c>
    </row>
    <row r="674" spans="1:13" ht="76.5">
      <c r="A674" s="146"/>
      <c r="B674" s="96" t="s">
        <v>53</v>
      </c>
      <c r="C674" s="104" t="s">
        <v>44</v>
      </c>
      <c r="D674" s="104" t="s">
        <v>43</v>
      </c>
      <c r="E674" s="48">
        <f t="shared" ref="E674:E679" si="152">F674+G674</f>
        <v>105</v>
      </c>
      <c r="F674" s="48">
        <f t="shared" si="151"/>
        <v>105</v>
      </c>
      <c r="G674" s="48">
        <v>0</v>
      </c>
      <c r="H674" s="48">
        <v>0</v>
      </c>
      <c r="I674" s="48">
        <v>0</v>
      </c>
      <c r="J674" s="48">
        <v>105</v>
      </c>
      <c r="K674" s="48">
        <v>0</v>
      </c>
      <c r="L674" s="48">
        <v>0</v>
      </c>
      <c r="M674" s="49">
        <v>0</v>
      </c>
    </row>
    <row r="675" spans="1:13" ht="89.25">
      <c r="A675" s="146"/>
      <c r="B675" s="96" t="s">
        <v>52</v>
      </c>
      <c r="C675" s="96" t="s">
        <v>44</v>
      </c>
      <c r="D675" s="96" t="s">
        <v>43</v>
      </c>
      <c r="E675" s="58">
        <f t="shared" si="152"/>
        <v>95</v>
      </c>
      <c r="F675" s="58">
        <f t="shared" si="151"/>
        <v>95</v>
      </c>
      <c r="G675" s="58">
        <v>0</v>
      </c>
      <c r="H675" s="58">
        <v>0</v>
      </c>
      <c r="I675" s="58">
        <v>0</v>
      </c>
      <c r="J675" s="58">
        <v>95</v>
      </c>
      <c r="K675" s="58">
        <v>0</v>
      </c>
      <c r="L675" s="58">
        <v>0</v>
      </c>
      <c r="M675" s="59">
        <v>0</v>
      </c>
    </row>
    <row r="676" spans="1:13" ht="76.5">
      <c r="A676" s="145" t="s">
        <v>51</v>
      </c>
      <c r="B676" s="96" t="s">
        <v>50</v>
      </c>
      <c r="C676" s="96" t="s">
        <v>44</v>
      </c>
      <c r="D676" s="96" t="s">
        <v>43</v>
      </c>
      <c r="E676" s="58">
        <f t="shared" si="152"/>
        <v>50</v>
      </c>
      <c r="F676" s="58">
        <f t="shared" si="151"/>
        <v>0</v>
      </c>
      <c r="G676" s="58">
        <v>50</v>
      </c>
      <c r="H676" s="58">
        <v>0</v>
      </c>
      <c r="I676" s="58">
        <v>0</v>
      </c>
      <c r="J676" s="58">
        <v>0</v>
      </c>
      <c r="K676" s="58">
        <v>50</v>
      </c>
      <c r="L676" s="58">
        <v>0</v>
      </c>
      <c r="M676" s="59">
        <v>0</v>
      </c>
    </row>
    <row r="677" spans="1:13" ht="168.75" customHeight="1">
      <c r="A677" s="145"/>
      <c r="B677" s="96" t="s">
        <v>49</v>
      </c>
      <c r="C677" s="96" t="s">
        <v>44</v>
      </c>
      <c r="D677" s="96" t="s">
        <v>43</v>
      </c>
      <c r="E677" s="58">
        <f t="shared" si="152"/>
        <v>30</v>
      </c>
      <c r="F677" s="58">
        <v>30</v>
      </c>
      <c r="G677" s="58">
        <v>0</v>
      </c>
      <c r="H677" s="58">
        <v>0</v>
      </c>
      <c r="I677" s="58">
        <v>0</v>
      </c>
      <c r="J677" s="58">
        <v>30</v>
      </c>
      <c r="K677" s="58">
        <v>0</v>
      </c>
      <c r="L677" s="58">
        <v>0</v>
      </c>
      <c r="M677" s="59">
        <v>0</v>
      </c>
    </row>
    <row r="678" spans="1:13" ht="155.25" customHeight="1">
      <c r="A678" s="145"/>
      <c r="B678" s="96" t="s">
        <v>48</v>
      </c>
      <c r="C678" s="96" t="s">
        <v>44</v>
      </c>
      <c r="D678" s="96" t="s">
        <v>43</v>
      </c>
      <c r="E678" s="58">
        <f t="shared" si="152"/>
        <v>100</v>
      </c>
      <c r="F678" s="58">
        <f>H678+J678+L678</f>
        <v>100</v>
      </c>
      <c r="G678" s="58">
        <v>0</v>
      </c>
      <c r="H678" s="58">
        <v>0</v>
      </c>
      <c r="I678" s="58">
        <v>0</v>
      </c>
      <c r="J678" s="58">
        <v>100</v>
      </c>
      <c r="K678" s="58">
        <v>0</v>
      </c>
      <c r="L678" s="58">
        <v>0</v>
      </c>
      <c r="M678" s="59">
        <v>0</v>
      </c>
    </row>
    <row r="679" spans="1:13" ht="136.5" customHeight="1">
      <c r="A679" s="145"/>
      <c r="B679" s="96" t="s">
        <v>47</v>
      </c>
      <c r="C679" s="96" t="s">
        <v>44</v>
      </c>
      <c r="D679" s="96" t="s">
        <v>43</v>
      </c>
      <c r="E679" s="58">
        <f t="shared" si="152"/>
        <v>40</v>
      </c>
      <c r="F679" s="58">
        <f>H679+J679+L679</f>
        <v>40</v>
      </c>
      <c r="G679" s="58">
        <v>0</v>
      </c>
      <c r="H679" s="58">
        <v>0</v>
      </c>
      <c r="I679" s="58">
        <v>0</v>
      </c>
      <c r="J679" s="58">
        <v>40</v>
      </c>
      <c r="K679" s="58">
        <v>0</v>
      </c>
      <c r="L679" s="58">
        <v>0</v>
      </c>
      <c r="M679" s="59">
        <v>0</v>
      </c>
    </row>
    <row r="680" spans="1:13" ht="125.25" customHeight="1">
      <c r="A680" s="145"/>
      <c r="B680" s="8" t="s">
        <v>46</v>
      </c>
      <c r="C680" s="8" t="s">
        <v>44</v>
      </c>
      <c r="D680" s="8" t="s">
        <v>43</v>
      </c>
      <c r="E680" s="68">
        <v>100</v>
      </c>
      <c r="F680" s="68">
        <v>100</v>
      </c>
      <c r="G680" s="68">
        <v>0</v>
      </c>
      <c r="H680" s="68">
        <v>0</v>
      </c>
      <c r="I680" s="68">
        <v>0</v>
      </c>
      <c r="J680" s="68">
        <v>100</v>
      </c>
      <c r="K680" s="68">
        <v>0</v>
      </c>
      <c r="L680" s="68">
        <v>0</v>
      </c>
      <c r="M680" s="69">
        <v>0</v>
      </c>
    </row>
    <row r="681" spans="1:13" ht="63.75">
      <c r="A681" s="145"/>
      <c r="B681" s="8" t="s">
        <v>45</v>
      </c>
      <c r="C681" s="8" t="s">
        <v>44</v>
      </c>
      <c r="D681" s="8" t="s">
        <v>43</v>
      </c>
      <c r="E681" s="68">
        <v>100</v>
      </c>
      <c r="F681" s="68">
        <v>0</v>
      </c>
      <c r="G681" s="68">
        <v>100</v>
      </c>
      <c r="H681" s="68">
        <v>0</v>
      </c>
      <c r="I681" s="68">
        <v>0</v>
      </c>
      <c r="J681" s="68">
        <v>0</v>
      </c>
      <c r="K681" s="68">
        <v>100</v>
      </c>
      <c r="L681" s="68">
        <v>0</v>
      </c>
      <c r="M681" s="69">
        <v>0</v>
      </c>
    </row>
    <row r="682" spans="1:13">
      <c r="A682" s="145"/>
      <c r="B682" s="132" t="s">
        <v>1</v>
      </c>
      <c r="C682" s="132"/>
      <c r="D682" s="132"/>
      <c r="E682" s="110">
        <f t="shared" ref="E682:M682" si="153">SUM(E670:E681)</f>
        <v>796</v>
      </c>
      <c r="F682" s="110">
        <f t="shared" si="153"/>
        <v>646</v>
      </c>
      <c r="G682" s="110">
        <f t="shared" si="153"/>
        <v>150</v>
      </c>
      <c r="H682" s="58">
        <f t="shared" si="153"/>
        <v>0</v>
      </c>
      <c r="I682" s="58">
        <f t="shared" si="153"/>
        <v>0</v>
      </c>
      <c r="J682" s="110">
        <f t="shared" si="153"/>
        <v>646</v>
      </c>
      <c r="K682" s="110">
        <f t="shared" si="153"/>
        <v>150</v>
      </c>
      <c r="L682" s="58">
        <f t="shared" si="153"/>
        <v>0</v>
      </c>
      <c r="M682" s="59">
        <f t="shared" si="153"/>
        <v>0</v>
      </c>
    </row>
    <row r="683" spans="1:13">
      <c r="A683" s="133"/>
      <c r="B683" s="134"/>
      <c r="C683" s="134"/>
      <c r="D683" s="134"/>
      <c r="E683" s="134"/>
      <c r="F683" s="134"/>
      <c r="G683" s="134"/>
      <c r="H683" s="134"/>
      <c r="I683" s="134"/>
      <c r="J683" s="134"/>
      <c r="K683" s="134"/>
      <c r="L683" s="134"/>
      <c r="M683" s="135"/>
    </row>
    <row r="684" spans="1:13">
      <c r="A684" s="26" t="s">
        <v>42</v>
      </c>
      <c r="B684" s="137"/>
      <c r="C684" s="138"/>
      <c r="D684" s="138"/>
      <c r="E684" s="138"/>
      <c r="F684" s="138"/>
      <c r="G684" s="138"/>
      <c r="H684" s="138"/>
      <c r="I684" s="138"/>
      <c r="J684" s="138"/>
      <c r="K684" s="138"/>
      <c r="L684" s="138"/>
      <c r="M684" s="139"/>
    </row>
    <row r="685" spans="1:13">
      <c r="A685" s="122" t="s">
        <v>41</v>
      </c>
      <c r="B685" s="148" t="s">
        <v>40</v>
      </c>
      <c r="C685" s="126" t="s">
        <v>39</v>
      </c>
      <c r="D685" s="96" t="s">
        <v>36</v>
      </c>
      <c r="E685" s="92">
        <f t="shared" ref="E685:E690" si="154">F685+G685</f>
        <v>25</v>
      </c>
      <c r="F685" s="92">
        <f>H685+J685+L685</f>
        <v>25</v>
      </c>
      <c r="G685" s="92">
        <v>0</v>
      </c>
      <c r="H685" s="92">
        <v>25</v>
      </c>
      <c r="I685" s="92">
        <v>0</v>
      </c>
      <c r="J685" s="92">
        <v>0</v>
      </c>
      <c r="K685" s="92">
        <v>0</v>
      </c>
      <c r="L685" s="92">
        <v>0</v>
      </c>
      <c r="M685" s="97">
        <v>0</v>
      </c>
    </row>
    <row r="686" spans="1:13" ht="15" customHeight="1">
      <c r="A686" s="123"/>
      <c r="B686" s="149"/>
      <c r="C686" s="147"/>
      <c r="D686" s="96" t="s">
        <v>35</v>
      </c>
      <c r="E686" s="92">
        <f t="shared" si="154"/>
        <v>5</v>
      </c>
      <c r="F686" s="92">
        <f>H686+J686+L686</f>
        <v>5</v>
      </c>
      <c r="G686" s="92">
        <f>I686+K686+M686</f>
        <v>0</v>
      </c>
      <c r="H686" s="92">
        <v>0</v>
      </c>
      <c r="I686" s="92">
        <v>0</v>
      </c>
      <c r="J686" s="92">
        <v>5</v>
      </c>
      <c r="K686" s="92">
        <v>0</v>
      </c>
      <c r="L686" s="92">
        <v>0</v>
      </c>
      <c r="M686" s="97">
        <v>0</v>
      </c>
    </row>
    <row r="687" spans="1:13">
      <c r="A687" s="123"/>
      <c r="B687" s="126" t="s">
        <v>38</v>
      </c>
      <c r="C687" s="147"/>
      <c r="D687" s="96" t="s">
        <v>36</v>
      </c>
      <c r="E687" s="92">
        <f t="shared" si="154"/>
        <v>25</v>
      </c>
      <c r="F687" s="92">
        <f>H687+J687+L687</f>
        <v>25</v>
      </c>
      <c r="G687" s="92">
        <f>I687+K687+M687</f>
        <v>0</v>
      </c>
      <c r="H687" s="92">
        <v>25</v>
      </c>
      <c r="I687" s="92">
        <v>0</v>
      </c>
      <c r="J687" s="92">
        <v>0</v>
      </c>
      <c r="K687" s="92">
        <v>0</v>
      </c>
      <c r="L687" s="92">
        <v>0</v>
      </c>
      <c r="M687" s="97">
        <v>0</v>
      </c>
    </row>
    <row r="688" spans="1:13">
      <c r="A688" s="123"/>
      <c r="B688" s="127"/>
      <c r="C688" s="147"/>
      <c r="D688" s="96" t="s">
        <v>35</v>
      </c>
      <c r="E688" s="92">
        <f t="shared" si="154"/>
        <v>5</v>
      </c>
      <c r="F688" s="92">
        <f>H688+J688+L688</f>
        <v>5</v>
      </c>
      <c r="G688" s="92">
        <f>I688+K688+M688</f>
        <v>0</v>
      </c>
      <c r="H688" s="92">
        <v>0</v>
      </c>
      <c r="I688" s="92">
        <v>0</v>
      </c>
      <c r="J688" s="92">
        <v>5</v>
      </c>
      <c r="K688" s="92">
        <v>0</v>
      </c>
      <c r="L688" s="92">
        <v>0</v>
      </c>
      <c r="M688" s="97">
        <v>0</v>
      </c>
    </row>
    <row r="689" spans="1:13">
      <c r="A689" s="123"/>
      <c r="B689" s="126" t="s">
        <v>37</v>
      </c>
      <c r="C689" s="147"/>
      <c r="D689" s="96" t="s">
        <v>36</v>
      </c>
      <c r="E689" s="92">
        <f t="shared" si="154"/>
        <v>24</v>
      </c>
      <c r="F689" s="92">
        <f>H689+J689+L689</f>
        <v>0</v>
      </c>
      <c r="G689" s="92">
        <f>I689+K689+M689</f>
        <v>24</v>
      </c>
      <c r="H689" s="92">
        <v>0</v>
      </c>
      <c r="I689" s="92">
        <v>24</v>
      </c>
      <c r="J689" s="92">
        <v>0</v>
      </c>
      <c r="K689" s="92">
        <v>0</v>
      </c>
      <c r="L689" s="92">
        <v>0</v>
      </c>
      <c r="M689" s="97">
        <v>0</v>
      </c>
    </row>
    <row r="690" spans="1:13">
      <c r="A690" s="123"/>
      <c r="B690" s="127"/>
      <c r="C690" s="127"/>
      <c r="D690" s="96" t="s">
        <v>35</v>
      </c>
      <c r="E690" s="92">
        <f t="shared" si="154"/>
        <v>1</v>
      </c>
      <c r="F690" s="92">
        <v>0</v>
      </c>
      <c r="G690" s="92">
        <f>I690+K690+M690</f>
        <v>1</v>
      </c>
      <c r="H690" s="92">
        <v>0</v>
      </c>
      <c r="I690" s="92">
        <v>0</v>
      </c>
      <c r="J690" s="92">
        <v>0</v>
      </c>
      <c r="K690" s="92">
        <v>1</v>
      </c>
      <c r="L690" s="92">
        <v>0</v>
      </c>
      <c r="M690" s="97">
        <v>0</v>
      </c>
    </row>
    <row r="691" spans="1:13">
      <c r="A691" s="124"/>
      <c r="B691" s="132" t="s">
        <v>1</v>
      </c>
      <c r="C691" s="132"/>
      <c r="D691" s="132"/>
      <c r="E691" s="110">
        <f>SUM(E685:E690)</f>
        <v>85</v>
      </c>
      <c r="F691" s="110">
        <f>SUM(F685:F690)</f>
        <v>60</v>
      </c>
      <c r="G691" s="110">
        <f>SUM(G686:G690)</f>
        <v>25</v>
      </c>
      <c r="H691" s="110">
        <f>SUM(H685:H690)</f>
        <v>50</v>
      </c>
      <c r="I691" s="110">
        <f>SUM(I686:I690)</f>
        <v>24</v>
      </c>
      <c r="J691" s="110">
        <f>SUM(J686:J690)</f>
        <v>10</v>
      </c>
      <c r="K691" s="110">
        <f>SUM(K686:K690)</f>
        <v>1</v>
      </c>
      <c r="L691" s="110">
        <f>SUM(L686:L690)</f>
        <v>0</v>
      </c>
      <c r="M691" s="111">
        <f>SUM(M686:M690)</f>
        <v>0</v>
      </c>
    </row>
    <row r="692" spans="1:13" ht="10.5" customHeight="1">
      <c r="A692" s="133"/>
      <c r="B692" s="134"/>
      <c r="C692" s="134"/>
      <c r="D692" s="134"/>
      <c r="E692" s="134"/>
      <c r="F692" s="134"/>
      <c r="G692" s="134"/>
      <c r="H692" s="134"/>
      <c r="I692" s="134"/>
      <c r="J692" s="134"/>
      <c r="K692" s="134"/>
      <c r="L692" s="134"/>
      <c r="M692" s="135"/>
    </row>
    <row r="693" spans="1:13" s="9" customFormat="1" ht="25.5">
      <c r="A693" s="161" t="s">
        <v>34</v>
      </c>
      <c r="B693" s="103" t="s">
        <v>33</v>
      </c>
      <c r="C693" s="162" t="s">
        <v>32</v>
      </c>
      <c r="D693" s="103" t="s">
        <v>28</v>
      </c>
      <c r="E693" s="45">
        <f t="shared" ref="E693:E698" si="155">F693+G693</f>
        <v>93</v>
      </c>
      <c r="F693" s="45">
        <f t="shared" ref="F693:G698" si="156">H693+J693+L693</f>
        <v>93</v>
      </c>
      <c r="G693" s="45">
        <f t="shared" si="156"/>
        <v>0</v>
      </c>
      <c r="H693" s="70">
        <v>93</v>
      </c>
      <c r="I693" s="48">
        <v>0</v>
      </c>
      <c r="J693" s="48">
        <v>0</v>
      </c>
      <c r="K693" s="48">
        <v>0</v>
      </c>
      <c r="L693" s="48">
        <v>0</v>
      </c>
      <c r="M693" s="49">
        <v>0</v>
      </c>
    </row>
    <row r="694" spans="1:13" s="9" customFormat="1" ht="25.5">
      <c r="A694" s="161"/>
      <c r="B694" s="103" t="s">
        <v>31</v>
      </c>
      <c r="C694" s="162"/>
      <c r="D694" s="103" t="s">
        <v>30</v>
      </c>
      <c r="E694" s="45">
        <f t="shared" si="155"/>
        <v>20</v>
      </c>
      <c r="F694" s="45">
        <f t="shared" si="156"/>
        <v>20</v>
      </c>
      <c r="G694" s="45">
        <f t="shared" si="156"/>
        <v>0</v>
      </c>
      <c r="H694" s="48">
        <v>0</v>
      </c>
      <c r="I694" s="48">
        <v>0</v>
      </c>
      <c r="J694" s="70">
        <v>20</v>
      </c>
      <c r="K694" s="48">
        <v>0</v>
      </c>
      <c r="L694" s="48">
        <v>0</v>
      </c>
      <c r="M694" s="49">
        <v>0</v>
      </c>
    </row>
    <row r="695" spans="1:13" s="9" customFormat="1" ht="25.5">
      <c r="A695" s="161"/>
      <c r="B695" s="103" t="s">
        <v>29</v>
      </c>
      <c r="C695" s="162"/>
      <c r="D695" s="103" t="s">
        <v>28</v>
      </c>
      <c r="E695" s="45">
        <f t="shared" si="155"/>
        <v>242</v>
      </c>
      <c r="F695" s="45">
        <f t="shared" si="156"/>
        <v>242</v>
      </c>
      <c r="G695" s="45">
        <f t="shared" si="156"/>
        <v>0</v>
      </c>
      <c r="H695" s="70">
        <v>242</v>
      </c>
      <c r="I695" s="48">
        <v>0</v>
      </c>
      <c r="J695" s="48">
        <v>0</v>
      </c>
      <c r="K695" s="48">
        <v>0</v>
      </c>
      <c r="L695" s="48">
        <v>0</v>
      </c>
      <c r="M695" s="49">
        <v>0</v>
      </c>
    </row>
    <row r="696" spans="1:13" s="9" customFormat="1">
      <c r="A696" s="161"/>
      <c r="B696" s="103" t="s">
        <v>27</v>
      </c>
      <c r="C696" s="104" t="s">
        <v>26</v>
      </c>
      <c r="D696" s="103" t="s">
        <v>25</v>
      </c>
      <c r="E696" s="45">
        <f t="shared" si="155"/>
        <v>70</v>
      </c>
      <c r="F696" s="45">
        <f t="shared" si="156"/>
        <v>70</v>
      </c>
      <c r="G696" s="45">
        <f t="shared" si="156"/>
        <v>0</v>
      </c>
      <c r="H696" s="70">
        <f>90-20</f>
        <v>70</v>
      </c>
      <c r="I696" s="56">
        <f>SUM(I695:I695)</f>
        <v>0</v>
      </c>
      <c r="J696" s="56">
        <f>SUM(J695:J695)</f>
        <v>0</v>
      </c>
      <c r="K696" s="56">
        <f>SUM(K695:K695)</f>
        <v>0</v>
      </c>
      <c r="L696" s="56">
        <f>SUM(L695:L695)</f>
        <v>0</v>
      </c>
      <c r="M696" s="57">
        <f>SUM(M695:M695)</f>
        <v>0</v>
      </c>
    </row>
    <row r="697" spans="1:13" s="9" customFormat="1" ht="25.5">
      <c r="A697" s="161"/>
      <c r="B697" s="104" t="s">
        <v>24</v>
      </c>
      <c r="C697" s="104" t="s">
        <v>23</v>
      </c>
      <c r="D697" s="104" t="s">
        <v>22</v>
      </c>
      <c r="E697" s="45">
        <f t="shared" si="155"/>
        <v>47</v>
      </c>
      <c r="F697" s="45">
        <f t="shared" si="156"/>
        <v>47</v>
      </c>
      <c r="G697" s="45">
        <f t="shared" si="156"/>
        <v>0</v>
      </c>
      <c r="H697" s="48">
        <v>47</v>
      </c>
      <c r="I697" s="48">
        <v>0</v>
      </c>
      <c r="J697" s="48">
        <v>0</v>
      </c>
      <c r="K697" s="48">
        <v>0</v>
      </c>
      <c r="L697" s="48">
        <v>0</v>
      </c>
      <c r="M697" s="49">
        <v>0</v>
      </c>
    </row>
    <row r="698" spans="1:13" s="9" customFormat="1">
      <c r="A698" s="161"/>
      <c r="B698" s="150" t="s">
        <v>1</v>
      </c>
      <c r="C698" s="150"/>
      <c r="D698" s="150"/>
      <c r="E698" s="50">
        <f t="shared" si="155"/>
        <v>472</v>
      </c>
      <c r="F698" s="50">
        <f t="shared" si="156"/>
        <v>472</v>
      </c>
      <c r="G698" s="50">
        <f t="shared" si="156"/>
        <v>0</v>
      </c>
      <c r="H698" s="56">
        <f t="shared" ref="H698:M698" si="157">H693+H694+H695+H696+H697</f>
        <v>452</v>
      </c>
      <c r="I698" s="56">
        <f t="shared" si="157"/>
        <v>0</v>
      </c>
      <c r="J698" s="56">
        <f t="shared" si="157"/>
        <v>20</v>
      </c>
      <c r="K698" s="56">
        <f t="shared" si="157"/>
        <v>0</v>
      </c>
      <c r="L698" s="56">
        <f t="shared" si="157"/>
        <v>0</v>
      </c>
      <c r="M698" s="57">
        <f t="shared" si="157"/>
        <v>0</v>
      </c>
    </row>
    <row r="699" spans="1:13" ht="8.25" customHeight="1">
      <c r="A699" s="133"/>
      <c r="B699" s="134"/>
      <c r="C699" s="134"/>
      <c r="D699" s="134"/>
      <c r="E699" s="134"/>
      <c r="F699" s="134"/>
      <c r="G699" s="134"/>
      <c r="H699" s="134"/>
      <c r="I699" s="134"/>
      <c r="J699" s="134"/>
      <c r="K699" s="134"/>
      <c r="L699" s="134"/>
      <c r="M699" s="135"/>
    </row>
    <row r="700" spans="1:13" ht="25.5">
      <c r="A700" s="145" t="s">
        <v>21</v>
      </c>
      <c r="B700" s="96" t="s">
        <v>20</v>
      </c>
      <c r="C700" s="136" t="s">
        <v>10</v>
      </c>
      <c r="D700" s="96" t="s">
        <v>12</v>
      </c>
      <c r="E700" s="58">
        <f>F700+G700</f>
        <v>65</v>
      </c>
      <c r="F700" s="58">
        <f t="shared" ref="F700:G702" si="158">H700+J700+L700</f>
        <v>65</v>
      </c>
      <c r="G700" s="58">
        <f t="shared" si="158"/>
        <v>0</v>
      </c>
      <c r="H700" s="58">
        <v>0</v>
      </c>
      <c r="I700" s="58">
        <v>0</v>
      </c>
      <c r="J700" s="58">
        <v>65</v>
      </c>
      <c r="K700" s="58">
        <v>0</v>
      </c>
      <c r="L700" s="58">
        <v>0</v>
      </c>
      <c r="M700" s="59">
        <v>0</v>
      </c>
    </row>
    <row r="701" spans="1:13" ht="25.5">
      <c r="A701" s="145"/>
      <c r="B701" s="96" t="s">
        <v>19</v>
      </c>
      <c r="C701" s="136" t="s">
        <v>10</v>
      </c>
      <c r="D701" s="96" t="s">
        <v>12</v>
      </c>
      <c r="E701" s="58">
        <f>F701+G701</f>
        <v>75</v>
      </c>
      <c r="F701" s="58">
        <f t="shared" si="158"/>
        <v>75</v>
      </c>
      <c r="G701" s="58">
        <f t="shared" si="158"/>
        <v>0</v>
      </c>
      <c r="H701" s="58">
        <v>0</v>
      </c>
      <c r="I701" s="58">
        <v>0</v>
      </c>
      <c r="J701" s="58">
        <v>75</v>
      </c>
      <c r="K701" s="58">
        <v>0</v>
      </c>
      <c r="L701" s="58">
        <v>0</v>
      </c>
      <c r="M701" s="59">
        <v>0</v>
      </c>
    </row>
    <row r="702" spans="1:13" ht="25.5">
      <c r="A702" s="145"/>
      <c r="B702" s="96" t="s">
        <v>18</v>
      </c>
      <c r="C702" s="96" t="s">
        <v>14</v>
      </c>
      <c r="D702" s="96" t="s">
        <v>13</v>
      </c>
      <c r="E702" s="58">
        <f>F702+G702</f>
        <v>5</v>
      </c>
      <c r="F702" s="58">
        <f t="shared" si="158"/>
        <v>5</v>
      </c>
      <c r="G702" s="58">
        <f t="shared" si="158"/>
        <v>0</v>
      </c>
      <c r="H702" s="58">
        <v>0</v>
      </c>
      <c r="I702" s="58">
        <v>0</v>
      </c>
      <c r="J702" s="58">
        <v>5</v>
      </c>
      <c r="K702" s="58">
        <v>0</v>
      </c>
      <c r="L702" s="58">
        <v>0</v>
      </c>
      <c r="M702" s="59">
        <v>0</v>
      </c>
    </row>
    <row r="703" spans="1:13">
      <c r="A703" s="145"/>
      <c r="B703" s="132" t="s">
        <v>1</v>
      </c>
      <c r="C703" s="132"/>
      <c r="D703" s="132"/>
      <c r="E703" s="110">
        <f t="shared" ref="E703:M703" si="159">SUM(E700:E702)</f>
        <v>145</v>
      </c>
      <c r="F703" s="110">
        <f t="shared" si="159"/>
        <v>145</v>
      </c>
      <c r="G703" s="110">
        <f t="shared" si="159"/>
        <v>0</v>
      </c>
      <c r="H703" s="110">
        <f t="shared" si="159"/>
        <v>0</v>
      </c>
      <c r="I703" s="110">
        <f t="shared" si="159"/>
        <v>0</v>
      </c>
      <c r="J703" s="110">
        <f t="shared" si="159"/>
        <v>145</v>
      </c>
      <c r="K703" s="110">
        <f t="shared" si="159"/>
        <v>0</v>
      </c>
      <c r="L703" s="110">
        <f t="shared" si="159"/>
        <v>0</v>
      </c>
      <c r="M703" s="111">
        <f t="shared" si="159"/>
        <v>0</v>
      </c>
    </row>
    <row r="704" spans="1:13">
      <c r="A704" s="133"/>
      <c r="B704" s="134"/>
      <c r="C704" s="134"/>
      <c r="D704" s="134"/>
      <c r="E704" s="134"/>
      <c r="F704" s="134"/>
      <c r="G704" s="134"/>
      <c r="H704" s="134"/>
      <c r="I704" s="134"/>
      <c r="J704" s="134"/>
      <c r="K704" s="134"/>
      <c r="L704" s="134"/>
      <c r="M704" s="135"/>
    </row>
    <row r="705" spans="1:13">
      <c r="A705" s="122" t="s">
        <v>17</v>
      </c>
      <c r="B705" s="136" t="s">
        <v>16</v>
      </c>
      <c r="C705" s="96" t="s">
        <v>10</v>
      </c>
      <c r="D705" s="96" t="s">
        <v>12</v>
      </c>
      <c r="E705" s="92">
        <f>F705+G705</f>
        <v>50</v>
      </c>
      <c r="F705" s="92">
        <v>50</v>
      </c>
      <c r="G705" s="92">
        <v>0</v>
      </c>
      <c r="H705" s="92">
        <v>0</v>
      </c>
      <c r="I705" s="92">
        <v>0</v>
      </c>
      <c r="J705" s="92">
        <v>50</v>
      </c>
      <c r="K705" s="92">
        <v>0</v>
      </c>
      <c r="L705" s="92">
        <v>0</v>
      </c>
      <c r="M705" s="97">
        <v>0</v>
      </c>
    </row>
    <row r="706" spans="1:13">
      <c r="A706" s="123"/>
      <c r="B706" s="136" t="s">
        <v>16</v>
      </c>
      <c r="C706" s="96" t="s">
        <v>14</v>
      </c>
      <c r="D706" s="96" t="s">
        <v>13</v>
      </c>
      <c r="E706" s="92">
        <f>F706+G706</f>
        <v>10</v>
      </c>
      <c r="F706" s="92">
        <f>H706+J706+L706</f>
        <v>10</v>
      </c>
      <c r="G706" s="92">
        <v>0</v>
      </c>
      <c r="H706" s="92">
        <v>0</v>
      </c>
      <c r="I706" s="92">
        <v>0</v>
      </c>
      <c r="J706" s="92">
        <v>10</v>
      </c>
      <c r="K706" s="92">
        <v>0</v>
      </c>
      <c r="L706" s="92">
        <v>0</v>
      </c>
      <c r="M706" s="97">
        <v>0</v>
      </c>
    </row>
    <row r="707" spans="1:13">
      <c r="A707" s="123"/>
      <c r="B707" s="136" t="s">
        <v>15</v>
      </c>
      <c r="C707" s="96" t="s">
        <v>14</v>
      </c>
      <c r="D707" s="96" t="s">
        <v>13</v>
      </c>
      <c r="E707" s="92">
        <f>F707+G707</f>
        <v>10</v>
      </c>
      <c r="F707" s="92">
        <f>H707+J707+L707</f>
        <v>10</v>
      </c>
      <c r="G707" s="92">
        <v>0</v>
      </c>
      <c r="H707" s="92">
        <v>0</v>
      </c>
      <c r="I707" s="92">
        <v>0</v>
      </c>
      <c r="J707" s="92">
        <v>10</v>
      </c>
      <c r="K707" s="92">
        <v>0</v>
      </c>
      <c r="L707" s="92">
        <v>0</v>
      </c>
      <c r="M707" s="97">
        <v>0</v>
      </c>
    </row>
    <row r="708" spans="1:13">
      <c r="A708" s="123"/>
      <c r="B708" s="136"/>
      <c r="C708" s="96" t="s">
        <v>10</v>
      </c>
      <c r="D708" s="96" t="s">
        <v>12</v>
      </c>
      <c r="E708" s="92">
        <f>F708+G708</f>
        <v>40</v>
      </c>
      <c r="F708" s="92">
        <f>H708+J708+L708</f>
        <v>40</v>
      </c>
      <c r="G708" s="92">
        <v>0</v>
      </c>
      <c r="H708" s="92">
        <v>0</v>
      </c>
      <c r="I708" s="92">
        <v>0</v>
      </c>
      <c r="J708" s="92">
        <v>40</v>
      </c>
      <c r="K708" s="92">
        <v>0</v>
      </c>
      <c r="L708" s="92">
        <v>0</v>
      </c>
      <c r="M708" s="97">
        <v>0</v>
      </c>
    </row>
    <row r="709" spans="1:13">
      <c r="A709" s="123"/>
      <c r="B709" s="136" t="s">
        <v>11</v>
      </c>
      <c r="C709" s="136" t="s">
        <v>10</v>
      </c>
      <c r="D709" s="136" t="s">
        <v>9</v>
      </c>
      <c r="E709" s="130">
        <f>F709+G709</f>
        <v>50</v>
      </c>
      <c r="F709" s="130">
        <f>H709+J709+L709</f>
        <v>50</v>
      </c>
      <c r="G709" s="130">
        <v>0</v>
      </c>
      <c r="H709" s="130">
        <v>0</v>
      </c>
      <c r="I709" s="130">
        <v>0</v>
      </c>
      <c r="J709" s="130">
        <v>50</v>
      </c>
      <c r="K709" s="130">
        <v>0</v>
      </c>
      <c r="L709" s="130">
        <v>0</v>
      </c>
      <c r="M709" s="140">
        <v>0</v>
      </c>
    </row>
    <row r="710" spans="1:13">
      <c r="A710" s="123"/>
      <c r="B710" s="136"/>
      <c r="C710" s="136"/>
      <c r="D710" s="136"/>
      <c r="E710" s="130"/>
      <c r="F710" s="130"/>
      <c r="G710" s="130"/>
      <c r="H710" s="130"/>
      <c r="I710" s="130"/>
      <c r="J710" s="130"/>
      <c r="K710" s="130"/>
      <c r="L710" s="130"/>
      <c r="M710" s="140"/>
    </row>
    <row r="711" spans="1:13">
      <c r="A711" s="124"/>
      <c r="B711" s="132" t="s">
        <v>1</v>
      </c>
      <c r="C711" s="132"/>
      <c r="D711" s="132"/>
      <c r="E711" s="110">
        <f t="shared" ref="E711:M711" si="160">SUM(E705:E709)</f>
        <v>160</v>
      </c>
      <c r="F711" s="110">
        <f t="shared" si="160"/>
        <v>160</v>
      </c>
      <c r="G711" s="110">
        <f t="shared" si="160"/>
        <v>0</v>
      </c>
      <c r="H711" s="110">
        <f t="shared" si="160"/>
        <v>0</v>
      </c>
      <c r="I711" s="110">
        <f t="shared" si="160"/>
        <v>0</v>
      </c>
      <c r="J711" s="110">
        <f t="shared" si="160"/>
        <v>160</v>
      </c>
      <c r="K711" s="110">
        <f t="shared" si="160"/>
        <v>0</v>
      </c>
      <c r="L711" s="110">
        <f t="shared" si="160"/>
        <v>0</v>
      </c>
      <c r="M711" s="111">
        <f t="shared" si="160"/>
        <v>0</v>
      </c>
    </row>
    <row r="712" spans="1:13">
      <c r="A712" s="133"/>
      <c r="B712" s="134"/>
      <c r="C712" s="134"/>
      <c r="D712" s="134"/>
      <c r="E712" s="134"/>
      <c r="F712" s="134"/>
      <c r="G712" s="134"/>
      <c r="H712" s="134"/>
      <c r="I712" s="134"/>
      <c r="J712" s="134"/>
      <c r="K712" s="134"/>
      <c r="L712" s="134"/>
      <c r="M712" s="135"/>
    </row>
    <row r="713" spans="1:13">
      <c r="A713" s="98" t="s">
        <v>8</v>
      </c>
      <c r="B713" s="94"/>
      <c r="C713" s="94"/>
      <c r="D713" s="94"/>
      <c r="E713" s="14"/>
      <c r="F713" s="14"/>
      <c r="G713" s="14"/>
      <c r="H713" s="14"/>
      <c r="I713" s="14"/>
      <c r="J713" s="14"/>
      <c r="K713" s="14"/>
      <c r="L713" s="14"/>
      <c r="M713" s="13"/>
    </row>
    <row r="714" spans="1:13" ht="21.75" customHeight="1">
      <c r="A714" s="131" t="s">
        <v>7</v>
      </c>
      <c r="B714" s="132"/>
      <c r="C714" s="93" t="s">
        <v>6</v>
      </c>
      <c r="D714" s="93"/>
      <c r="E714" s="12">
        <v>90</v>
      </c>
      <c r="F714" s="12">
        <v>0</v>
      </c>
      <c r="G714" s="12">
        <v>90</v>
      </c>
      <c r="H714" s="12">
        <v>0</v>
      </c>
      <c r="I714" s="12">
        <v>0</v>
      </c>
      <c r="J714" s="12">
        <v>0</v>
      </c>
      <c r="K714" s="12">
        <v>90</v>
      </c>
      <c r="L714" s="12">
        <v>0</v>
      </c>
      <c r="M714" s="11">
        <v>0</v>
      </c>
    </row>
    <row r="715" spans="1:13" ht="21" customHeight="1">
      <c r="A715" s="131"/>
      <c r="B715" s="132"/>
      <c r="C715" s="10" t="s">
        <v>1</v>
      </c>
      <c r="D715" s="10"/>
      <c r="E715" s="110">
        <f>E714</f>
        <v>90</v>
      </c>
      <c r="F715" s="110">
        <f>F714</f>
        <v>0</v>
      </c>
      <c r="G715" s="110">
        <f>G714</f>
        <v>90</v>
      </c>
      <c r="H715" s="110">
        <f>SUM(H711:H714)</f>
        <v>0</v>
      </c>
      <c r="I715" s="110">
        <f>SUM(I711:I714)</f>
        <v>0</v>
      </c>
      <c r="J715" s="110">
        <f>J714</f>
        <v>0</v>
      </c>
      <c r="K715" s="110">
        <f>SUM(K711:K714)</f>
        <v>90</v>
      </c>
      <c r="L715" s="110">
        <f>SUM(L711:L714)</f>
        <v>0</v>
      </c>
      <c r="M715" s="111">
        <f>SUM(M711:M714)</f>
        <v>0</v>
      </c>
    </row>
    <row r="716" spans="1:13">
      <c r="A716" s="133"/>
      <c r="B716" s="134"/>
      <c r="C716" s="134"/>
      <c r="D716" s="134"/>
      <c r="E716" s="134"/>
      <c r="F716" s="134"/>
      <c r="G716" s="134"/>
      <c r="H716" s="134"/>
      <c r="I716" s="134"/>
      <c r="J716" s="134"/>
      <c r="K716" s="134"/>
      <c r="L716" s="134"/>
      <c r="M716" s="135"/>
    </row>
    <row r="717" spans="1:13" s="9" customFormat="1" ht="51">
      <c r="A717" s="128" t="s">
        <v>5</v>
      </c>
      <c r="B717" s="91" t="s">
        <v>5</v>
      </c>
      <c r="C717" s="71" t="s">
        <v>2</v>
      </c>
      <c r="D717" s="104" t="s">
        <v>4</v>
      </c>
      <c r="E717" s="72">
        <f>F717+G717</f>
        <v>50</v>
      </c>
      <c r="F717" s="73">
        <v>0</v>
      </c>
      <c r="G717" s="73">
        <f>I717+K717+M717</f>
        <v>50</v>
      </c>
      <c r="H717" s="73">
        <v>0</v>
      </c>
      <c r="I717" s="73">
        <v>50</v>
      </c>
      <c r="J717" s="73">
        <v>0</v>
      </c>
      <c r="K717" s="73">
        <v>0</v>
      </c>
      <c r="L717" s="73">
        <v>0</v>
      </c>
      <c r="M717" s="74"/>
    </row>
    <row r="718" spans="1:13" s="9" customFormat="1">
      <c r="A718" s="128"/>
      <c r="B718" s="129" t="s">
        <v>1</v>
      </c>
      <c r="C718" s="129"/>
      <c r="D718" s="129"/>
      <c r="E718" s="73">
        <f t="shared" ref="E718:M718" si="161">E717</f>
        <v>50</v>
      </c>
      <c r="F718" s="73">
        <f t="shared" si="161"/>
        <v>0</v>
      </c>
      <c r="G718" s="73">
        <f t="shared" si="161"/>
        <v>50</v>
      </c>
      <c r="H718" s="73">
        <f t="shared" si="161"/>
        <v>0</v>
      </c>
      <c r="I718" s="73">
        <f t="shared" si="161"/>
        <v>50</v>
      </c>
      <c r="J718" s="73">
        <f t="shared" si="161"/>
        <v>0</v>
      </c>
      <c r="K718" s="73">
        <f t="shared" si="161"/>
        <v>0</v>
      </c>
      <c r="L718" s="73">
        <f t="shared" si="161"/>
        <v>0</v>
      </c>
      <c r="M718" s="74">
        <f t="shared" si="161"/>
        <v>0</v>
      </c>
    </row>
    <row r="719" spans="1:13">
      <c r="A719" s="133"/>
      <c r="B719" s="134"/>
      <c r="C719" s="134"/>
      <c r="D719" s="134"/>
      <c r="E719" s="134"/>
      <c r="F719" s="134"/>
      <c r="G719" s="134"/>
      <c r="H719" s="134"/>
      <c r="I719" s="134"/>
      <c r="J719" s="134"/>
      <c r="K719" s="134"/>
      <c r="L719" s="134"/>
      <c r="M719" s="135"/>
    </row>
    <row r="720" spans="1:13" ht="51">
      <c r="A720" s="121" t="s">
        <v>3</v>
      </c>
      <c r="B720" s="90"/>
      <c r="C720" s="179" t="s">
        <v>2</v>
      </c>
      <c r="D720" s="114" t="s">
        <v>4</v>
      </c>
      <c r="E720" s="7">
        <v>20</v>
      </c>
      <c r="F720" s="7">
        <f>H720+J720+L720</f>
        <v>0</v>
      </c>
      <c r="G720" s="7">
        <v>20</v>
      </c>
      <c r="H720" s="7">
        <v>0</v>
      </c>
      <c r="I720" s="7">
        <v>20</v>
      </c>
      <c r="J720" s="7">
        <v>0</v>
      </c>
      <c r="K720" s="7">
        <v>0</v>
      </c>
      <c r="L720" s="7">
        <v>0</v>
      </c>
      <c r="M720" s="6">
        <v>0</v>
      </c>
    </row>
    <row r="721" spans="1:13" ht="63.75">
      <c r="A721" s="121"/>
      <c r="B721" s="115"/>
      <c r="C721" s="180"/>
      <c r="D721" s="114" t="s">
        <v>601</v>
      </c>
      <c r="E721" s="7">
        <v>15</v>
      </c>
      <c r="F721" s="7"/>
      <c r="G721" s="7">
        <v>15</v>
      </c>
      <c r="H721" s="7"/>
      <c r="I721" s="7">
        <v>15</v>
      </c>
      <c r="J721" s="7"/>
      <c r="K721" s="7"/>
      <c r="L721" s="7"/>
      <c r="M721" s="6"/>
    </row>
    <row r="722" spans="1:13">
      <c r="A722" s="121"/>
      <c r="B722" s="125" t="s">
        <v>1</v>
      </c>
      <c r="C722" s="125"/>
      <c r="D722" s="125"/>
      <c r="E722" s="7">
        <v>35</v>
      </c>
      <c r="F722" s="7">
        <f>F720</f>
        <v>0</v>
      </c>
      <c r="G722" s="7">
        <v>35</v>
      </c>
      <c r="H722" s="7">
        <v>0</v>
      </c>
      <c r="I722" s="7">
        <v>35</v>
      </c>
      <c r="J722" s="7">
        <f>J720</f>
        <v>0</v>
      </c>
      <c r="K722" s="7">
        <f>K720</f>
        <v>0</v>
      </c>
      <c r="L722" s="7">
        <f>L720</f>
        <v>0</v>
      </c>
      <c r="M722" s="6">
        <f>M720</f>
        <v>0</v>
      </c>
    </row>
    <row r="723" spans="1:13">
      <c r="A723" s="117"/>
      <c r="B723" s="118"/>
      <c r="C723" s="118"/>
      <c r="D723" s="118"/>
      <c r="E723" s="118"/>
      <c r="F723" s="118"/>
      <c r="G723" s="118"/>
      <c r="H723" s="118"/>
      <c r="I723" s="118"/>
      <c r="J723" s="118"/>
      <c r="K723" s="118"/>
      <c r="L723" s="118"/>
      <c r="M723" s="119"/>
    </row>
    <row r="724" spans="1:13" ht="15.75" thickBot="1">
      <c r="A724" s="27" t="s">
        <v>0</v>
      </c>
      <c r="B724" s="5"/>
      <c r="C724" s="5"/>
      <c r="D724" s="75"/>
      <c r="E724" s="4">
        <f t="shared" ref="E724:M724" si="162">E722+E718+E715+E711+E703+E698+E691+E682+E668+E664+E656+E626+E616+E611+E605+E600+E594+E588+E580+E567+E545+E531+E511+E498+E483+E469+E453+E436+E414+E391+E376+E357+E354+E350+E343+E330+E323+E304+E298+E288+E274+E260+E247+E231+E214+E184+E179+E148+E137+E112+E85+E55</f>
        <v>14097</v>
      </c>
      <c r="F724" s="4">
        <f t="shared" si="162"/>
        <v>11736</v>
      </c>
      <c r="G724" s="4">
        <f t="shared" si="162"/>
        <v>2361</v>
      </c>
      <c r="H724" s="4">
        <f t="shared" si="162"/>
        <v>8144</v>
      </c>
      <c r="I724" s="4">
        <f t="shared" si="162"/>
        <v>1994</v>
      </c>
      <c r="J724" s="4">
        <f t="shared" si="162"/>
        <v>3405</v>
      </c>
      <c r="K724" s="4">
        <f t="shared" si="162"/>
        <v>366</v>
      </c>
      <c r="L724" s="4">
        <f t="shared" si="162"/>
        <v>187</v>
      </c>
      <c r="M724" s="3">
        <f t="shared" si="162"/>
        <v>1</v>
      </c>
    </row>
    <row r="725" spans="1:13">
      <c r="A725" s="28"/>
      <c r="B725" s="2"/>
      <c r="C725" s="2"/>
      <c r="D725" s="2"/>
      <c r="E725" s="1"/>
      <c r="F725" s="1"/>
      <c r="G725" s="1"/>
      <c r="H725" s="1"/>
      <c r="I725" s="1"/>
      <c r="J725" s="1"/>
      <c r="K725" s="1"/>
      <c r="L725" s="1"/>
      <c r="M725" s="1"/>
    </row>
  </sheetData>
  <mergeCells count="431">
    <mergeCell ref="C720:C721"/>
    <mergeCell ref="H3:M3"/>
    <mergeCell ref="H6:M6"/>
    <mergeCell ref="B616:D616"/>
    <mergeCell ref="E167:E168"/>
    <mergeCell ref="F167:F168"/>
    <mergeCell ref="G167:G168"/>
    <mergeCell ref="C167:C168"/>
    <mergeCell ref="D167:D168"/>
    <mergeCell ref="A9:M9"/>
    <mergeCell ref="A10:A12"/>
    <mergeCell ref="B10:B12"/>
    <mergeCell ref="E10:E12"/>
    <mergeCell ref="F10:G10"/>
    <mergeCell ref="H10:M10"/>
    <mergeCell ref="C11:D12"/>
    <mergeCell ref="F11:F12"/>
    <mergeCell ref="G11:G12"/>
    <mergeCell ref="H11:I11"/>
    <mergeCell ref="J11:K11"/>
    <mergeCell ref="L11:M11"/>
    <mergeCell ref="A14:A55"/>
    <mergeCell ref="B14:B15"/>
    <mergeCell ref="C23:C24"/>
    <mergeCell ref="B34:B36"/>
    <mergeCell ref="C34:C35"/>
    <mergeCell ref="B41:B42"/>
    <mergeCell ref="A56:M56"/>
    <mergeCell ref="A58:A85"/>
    <mergeCell ref="B58:B62"/>
    <mergeCell ref="B63:B65"/>
    <mergeCell ref="C63:C64"/>
    <mergeCell ref="B69:B74"/>
    <mergeCell ref="B76:B77"/>
    <mergeCell ref="B78:B79"/>
    <mergeCell ref="B83:B84"/>
    <mergeCell ref="B85:D85"/>
    <mergeCell ref="A86:M86"/>
    <mergeCell ref="A88:A112"/>
    <mergeCell ref="B88:B91"/>
    <mergeCell ref="C95:C97"/>
    <mergeCell ref="B96:B97"/>
    <mergeCell ref="C98:C100"/>
    <mergeCell ref="B99:B100"/>
    <mergeCell ref="C107:C109"/>
    <mergeCell ref="B112:D112"/>
    <mergeCell ref="B93:B94"/>
    <mergeCell ref="C92:C94"/>
    <mergeCell ref="B106:B110"/>
    <mergeCell ref="A138:M138"/>
    <mergeCell ref="A139:A148"/>
    <mergeCell ref="B140:B142"/>
    <mergeCell ref="B143:B144"/>
    <mergeCell ref="B145:B146"/>
    <mergeCell ref="B148:D148"/>
    <mergeCell ref="A113:M113"/>
    <mergeCell ref="B126:B127"/>
    <mergeCell ref="C126:C127"/>
    <mergeCell ref="B115:B117"/>
    <mergeCell ref="B128:B130"/>
    <mergeCell ref="C128:C130"/>
    <mergeCell ref="A114:A137"/>
    <mergeCell ref="C115:C116"/>
    <mergeCell ref="B120:B122"/>
    <mergeCell ref="B123:B125"/>
    <mergeCell ref="B131:B133"/>
    <mergeCell ref="B134:B135"/>
    <mergeCell ref="B137:D137"/>
    <mergeCell ref="C131:C133"/>
    <mergeCell ref="A149:M149"/>
    <mergeCell ref="A150:A179"/>
    <mergeCell ref="B150:B151"/>
    <mergeCell ref="B152:B154"/>
    <mergeCell ref="B155:B156"/>
    <mergeCell ref="B158:B160"/>
    <mergeCell ref="K167:K168"/>
    <mergeCell ref="L167:L168"/>
    <mergeCell ref="M167:M168"/>
    <mergeCell ref="B171:B172"/>
    <mergeCell ref="H167:H168"/>
    <mergeCell ref="I167:I168"/>
    <mergeCell ref="J167:J168"/>
    <mergeCell ref="B161:B162"/>
    <mergeCell ref="B163:B165"/>
    <mergeCell ref="B167:B168"/>
    <mergeCell ref="C169:C170"/>
    <mergeCell ref="B176:B178"/>
    <mergeCell ref="B179:D179"/>
    <mergeCell ref="A180:M180"/>
    <mergeCell ref="B169:B170"/>
    <mergeCell ref="A185:M185"/>
    <mergeCell ref="A181:A184"/>
    <mergeCell ref="B182:B183"/>
    <mergeCell ref="B184:D184"/>
    <mergeCell ref="A216:A230"/>
    <mergeCell ref="B216:B218"/>
    <mergeCell ref="C216:C218"/>
    <mergeCell ref="B221:B222"/>
    <mergeCell ref="B224:B226"/>
    <mergeCell ref="B227:B229"/>
    <mergeCell ref="B200:B201"/>
    <mergeCell ref="B231:D231"/>
    <mergeCell ref="A232:M232"/>
    <mergeCell ref="B214:D214"/>
    <mergeCell ref="A215:M215"/>
    <mergeCell ref="A186:A214"/>
    <mergeCell ref="B189:B193"/>
    <mergeCell ref="B199:M199"/>
    <mergeCell ref="B194:B196"/>
    <mergeCell ref="A233:A247"/>
    <mergeCell ref="B233:B235"/>
    <mergeCell ref="B236:B239"/>
    <mergeCell ref="C236:C238"/>
    <mergeCell ref="B240:B241"/>
    <mergeCell ref="B243:B244"/>
    <mergeCell ref="B245:B246"/>
    <mergeCell ref="B247:D247"/>
    <mergeCell ref="A261:M261"/>
    <mergeCell ref="A262:A274"/>
    <mergeCell ref="B262:B264"/>
    <mergeCell ref="B270:B271"/>
    <mergeCell ref="B274:D274"/>
    <mergeCell ref="A248:M248"/>
    <mergeCell ref="A249:A260"/>
    <mergeCell ref="B249:B251"/>
    <mergeCell ref="C254:C256"/>
    <mergeCell ref="B260:D260"/>
    <mergeCell ref="B254:B256"/>
    <mergeCell ref="B265:B268"/>
    <mergeCell ref="A601:M601"/>
    <mergeCell ref="A326:A330"/>
    <mergeCell ref="C596:C598"/>
    <mergeCell ref="A568:M568"/>
    <mergeCell ref="B311:B312"/>
    <mergeCell ref="B313:B315"/>
    <mergeCell ref="B316:B319"/>
    <mergeCell ref="A275:M275"/>
    <mergeCell ref="A276:A288"/>
    <mergeCell ref="B276:B278"/>
    <mergeCell ref="B280:B283"/>
    <mergeCell ref="B284:B286"/>
    <mergeCell ref="B288:D288"/>
    <mergeCell ref="A290:B290"/>
    <mergeCell ref="A307:A323"/>
    <mergeCell ref="B307:B308"/>
    <mergeCell ref="A289:M289"/>
    <mergeCell ref="A291:A298"/>
    <mergeCell ref="B291:B292"/>
    <mergeCell ref="B323:D323"/>
    <mergeCell ref="B293:B294"/>
    <mergeCell ref="A305:M305"/>
    <mergeCell ref="A324:M324"/>
    <mergeCell ref="A532:M532"/>
    <mergeCell ref="A546:M546"/>
    <mergeCell ref="B580:D580"/>
    <mergeCell ref="B326:B328"/>
    <mergeCell ref="C326:C328"/>
    <mergeCell ref="B330:D330"/>
    <mergeCell ref="A331:M331"/>
    <mergeCell ref="A332:A343"/>
    <mergeCell ref="B343:D343"/>
    <mergeCell ref="A344:M344"/>
    <mergeCell ref="A345:A350"/>
    <mergeCell ref="A351:M351"/>
    <mergeCell ref="A352:A354"/>
    <mergeCell ref="C352:C353"/>
    <mergeCell ref="D352:D353"/>
    <mergeCell ref="B354:D354"/>
    <mergeCell ref="B346:B347"/>
    <mergeCell ref="A355:M355"/>
    <mergeCell ref="A356:A357"/>
    <mergeCell ref="B357:D357"/>
    <mergeCell ref="A358:M358"/>
    <mergeCell ref="A360:A376"/>
    <mergeCell ref="B360:B362"/>
    <mergeCell ref="C360:C362"/>
    <mergeCell ref="B364:B367"/>
    <mergeCell ref="A719:M719"/>
    <mergeCell ref="B295:B296"/>
    <mergeCell ref="B298:D298"/>
    <mergeCell ref="A299:M299"/>
    <mergeCell ref="A300:A304"/>
    <mergeCell ref="C301:C302"/>
    <mergeCell ref="D301:D302"/>
    <mergeCell ref="B304:D304"/>
    <mergeCell ref="A712:M712"/>
    <mergeCell ref="B709:B710"/>
    <mergeCell ref="D709:D710"/>
    <mergeCell ref="A693:A698"/>
    <mergeCell ref="C693:C695"/>
    <mergeCell ref="B698:D698"/>
    <mergeCell ref="H709:H710"/>
    <mergeCell ref="I709:I710"/>
    <mergeCell ref="A700:A703"/>
    <mergeCell ref="C700:C701"/>
    <mergeCell ref="K709:K710"/>
    <mergeCell ref="A581:M581"/>
    <mergeCell ref="A582:A588"/>
    <mergeCell ref="B576:B577"/>
    <mergeCell ref="A619:A625"/>
    <mergeCell ref="B619:B620"/>
    <mergeCell ref="C366:C367"/>
    <mergeCell ref="B369:B370"/>
    <mergeCell ref="B372:B373"/>
    <mergeCell ref="C372:C373"/>
    <mergeCell ref="B376:D376"/>
    <mergeCell ref="A377:M377"/>
    <mergeCell ref="A378:A391"/>
    <mergeCell ref="B378:B380"/>
    <mergeCell ref="C378:C380"/>
    <mergeCell ref="B383:B384"/>
    <mergeCell ref="B389:B390"/>
    <mergeCell ref="C389:C390"/>
    <mergeCell ref="C402:C403"/>
    <mergeCell ref="B407:B409"/>
    <mergeCell ref="C407:C409"/>
    <mergeCell ref="B386:B388"/>
    <mergeCell ref="B412:B413"/>
    <mergeCell ref="B414:D414"/>
    <mergeCell ref="A415:M415"/>
    <mergeCell ref="B391:D391"/>
    <mergeCell ref="A392:M392"/>
    <mergeCell ref="A393:A414"/>
    <mergeCell ref="B393:B395"/>
    <mergeCell ref="C394:C396"/>
    <mergeCell ref="B397:B398"/>
    <mergeCell ref="C397:C398"/>
    <mergeCell ref="B400:B401"/>
    <mergeCell ref="B402:B404"/>
    <mergeCell ref="C412:C413"/>
    <mergeCell ref="I422:I423"/>
    <mergeCell ref="M422:M423"/>
    <mergeCell ref="B426:B427"/>
    <mergeCell ref="C426:C427"/>
    <mergeCell ref="B429:B430"/>
    <mergeCell ref="C429:C430"/>
    <mergeCell ref="E422:E423"/>
    <mergeCell ref="F422:F423"/>
    <mergeCell ref="G422:G423"/>
    <mergeCell ref="J422:J423"/>
    <mergeCell ref="H422:H423"/>
    <mergeCell ref="B420:B425"/>
    <mergeCell ref="C420:C421"/>
    <mergeCell ref="C422:C423"/>
    <mergeCell ref="D422:D423"/>
    <mergeCell ref="M431:M432"/>
    <mergeCell ref="B436:D436"/>
    <mergeCell ref="A437:M437"/>
    <mergeCell ref="A438:A453"/>
    <mergeCell ref="B439:B441"/>
    <mergeCell ref="C444:C445"/>
    <mergeCell ref="B450:B451"/>
    <mergeCell ref="C450:C451"/>
    <mergeCell ref="B453:D453"/>
    <mergeCell ref="G431:G432"/>
    <mergeCell ref="H431:H432"/>
    <mergeCell ref="I431:I432"/>
    <mergeCell ref="J431:J432"/>
    <mergeCell ref="K431:K432"/>
    <mergeCell ref="L431:L432"/>
    <mergeCell ref="A416:A436"/>
    <mergeCell ref="B416:B419"/>
    <mergeCell ref="B431:B434"/>
    <mergeCell ref="E431:E432"/>
    <mergeCell ref="F431:F432"/>
    <mergeCell ref="C431:C434"/>
    <mergeCell ref="D431:D432"/>
    <mergeCell ref="K422:K423"/>
    <mergeCell ref="L422:L423"/>
    <mergeCell ref="A470:M470"/>
    <mergeCell ref="A471:A483"/>
    <mergeCell ref="B471:B473"/>
    <mergeCell ref="B479:B480"/>
    <mergeCell ref="C479:C480"/>
    <mergeCell ref="C481:C482"/>
    <mergeCell ref="B483:D483"/>
    <mergeCell ref="B476:B478"/>
    <mergeCell ref="A454:M454"/>
    <mergeCell ref="A455:A469"/>
    <mergeCell ref="C456:C457"/>
    <mergeCell ref="B460:B461"/>
    <mergeCell ref="C460:C461"/>
    <mergeCell ref="C462:C463"/>
    <mergeCell ref="B463:B464"/>
    <mergeCell ref="B465:B467"/>
    <mergeCell ref="B469:D469"/>
    <mergeCell ref="B456:B457"/>
    <mergeCell ref="A499:M499"/>
    <mergeCell ref="A500:A511"/>
    <mergeCell ref="B500:B503"/>
    <mergeCell ref="C500:C501"/>
    <mergeCell ref="B504:B505"/>
    <mergeCell ref="B508:B509"/>
    <mergeCell ref="C508:C509"/>
    <mergeCell ref="B511:D511"/>
    <mergeCell ref="A484:M484"/>
    <mergeCell ref="A485:A498"/>
    <mergeCell ref="B485:B487"/>
    <mergeCell ref="C485:C486"/>
    <mergeCell ref="B494:B495"/>
    <mergeCell ref="C494:C495"/>
    <mergeCell ref="B496:B497"/>
    <mergeCell ref="B498:D498"/>
    <mergeCell ref="A512:M512"/>
    <mergeCell ref="B513:M513"/>
    <mergeCell ref="A514:A531"/>
    <mergeCell ref="B517:B518"/>
    <mergeCell ref="C517:C519"/>
    <mergeCell ref="B520:B521"/>
    <mergeCell ref="B522:B526"/>
    <mergeCell ref="B529:B530"/>
    <mergeCell ref="C529:C530"/>
    <mergeCell ref="B531:D531"/>
    <mergeCell ref="M536:M537"/>
    <mergeCell ref="B540:B542"/>
    <mergeCell ref="C540:C542"/>
    <mergeCell ref="B545:D545"/>
    <mergeCell ref="A547:A567"/>
    <mergeCell ref="B547:B549"/>
    <mergeCell ref="C549:C550"/>
    <mergeCell ref="B552:B556"/>
    <mergeCell ref="C552:C553"/>
    <mergeCell ref="B557:B558"/>
    <mergeCell ref="G536:G537"/>
    <mergeCell ref="H536:H537"/>
    <mergeCell ref="I536:I537"/>
    <mergeCell ref="J536:J537"/>
    <mergeCell ref="K536:K537"/>
    <mergeCell ref="L536:L537"/>
    <mergeCell ref="A533:A545"/>
    <mergeCell ref="B535:B537"/>
    <mergeCell ref="C536:C537"/>
    <mergeCell ref="D536:D537"/>
    <mergeCell ref="E536:E537"/>
    <mergeCell ref="F536:F537"/>
    <mergeCell ref="B559:B560"/>
    <mergeCell ref="C559:C561"/>
    <mergeCell ref="B565:B566"/>
    <mergeCell ref="C565:C566"/>
    <mergeCell ref="B567:D567"/>
    <mergeCell ref="A569:A580"/>
    <mergeCell ref="B570:B572"/>
    <mergeCell ref="C570:C571"/>
    <mergeCell ref="B573:B574"/>
    <mergeCell ref="C575:C577"/>
    <mergeCell ref="B586:B587"/>
    <mergeCell ref="C586:C587"/>
    <mergeCell ref="B588:D588"/>
    <mergeCell ref="A589:M589"/>
    <mergeCell ref="B600:D600"/>
    <mergeCell ref="A591:A594"/>
    <mergeCell ref="A595:M595"/>
    <mergeCell ref="C591:C593"/>
    <mergeCell ref="B594:D594"/>
    <mergeCell ref="A596:A600"/>
    <mergeCell ref="A590:M590"/>
    <mergeCell ref="B626:D626"/>
    <mergeCell ref="A629:A656"/>
    <mergeCell ref="B629:B631"/>
    <mergeCell ref="C629:C631"/>
    <mergeCell ref="A658:A664"/>
    <mergeCell ref="A627:M627"/>
    <mergeCell ref="B639:B640"/>
    <mergeCell ref="A602:A605"/>
    <mergeCell ref="C602:C604"/>
    <mergeCell ref="B605:D605"/>
    <mergeCell ref="B642:B644"/>
    <mergeCell ref="C642:C644"/>
    <mergeCell ref="A607:A611"/>
    <mergeCell ref="B607:B608"/>
    <mergeCell ref="C607:C609"/>
    <mergeCell ref="B611:D611"/>
    <mergeCell ref="A613:A616"/>
    <mergeCell ref="B622:B623"/>
    <mergeCell ref="B624:B625"/>
    <mergeCell ref="A606:M606"/>
    <mergeCell ref="A612:M612"/>
    <mergeCell ref="A617:M617"/>
    <mergeCell ref="B613:B614"/>
    <mergeCell ref="C613:C615"/>
    <mergeCell ref="B707:B708"/>
    <mergeCell ref="A676:A682"/>
    <mergeCell ref="B682:D682"/>
    <mergeCell ref="B651:B652"/>
    <mergeCell ref="C651:C652"/>
    <mergeCell ref="B656:D656"/>
    <mergeCell ref="B658:B660"/>
    <mergeCell ref="B661:B663"/>
    <mergeCell ref="B664:D664"/>
    <mergeCell ref="B705:B706"/>
    <mergeCell ref="C685:C690"/>
    <mergeCell ref="A669:M669"/>
    <mergeCell ref="B685:B686"/>
    <mergeCell ref="B668:D668"/>
    <mergeCell ref="A657:M657"/>
    <mergeCell ref="A665:M665"/>
    <mergeCell ref="B634:B638"/>
    <mergeCell ref="A685:A691"/>
    <mergeCell ref="A683:M683"/>
    <mergeCell ref="A666:A668"/>
    <mergeCell ref="A670:A675"/>
    <mergeCell ref="C634:C635"/>
    <mergeCell ref="A699:M699"/>
    <mergeCell ref="A704:M704"/>
    <mergeCell ref="B703:D703"/>
    <mergeCell ref="A692:M692"/>
    <mergeCell ref="B691:D691"/>
    <mergeCell ref="A723:M723"/>
    <mergeCell ref="B186:B188"/>
    <mergeCell ref="C200:C201"/>
    <mergeCell ref="B202:B203"/>
    <mergeCell ref="C202:C203"/>
    <mergeCell ref="B209:B212"/>
    <mergeCell ref="A720:A722"/>
    <mergeCell ref="A705:A711"/>
    <mergeCell ref="B722:D722"/>
    <mergeCell ref="B687:B688"/>
    <mergeCell ref="A717:A718"/>
    <mergeCell ref="B718:D718"/>
    <mergeCell ref="L709:L710"/>
    <mergeCell ref="J709:J710"/>
    <mergeCell ref="A714:B715"/>
    <mergeCell ref="A716:M716"/>
    <mergeCell ref="C709:C710"/>
    <mergeCell ref="B689:B690"/>
    <mergeCell ref="B684:M684"/>
    <mergeCell ref="M709:M710"/>
    <mergeCell ref="B711:D711"/>
    <mergeCell ref="E709:E710"/>
    <mergeCell ref="F709:F710"/>
    <mergeCell ref="G709:G71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77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КС</vt:lpstr>
      <vt:lpstr>КС!Заголовки_для_печати</vt:lpstr>
      <vt:lpstr>КС!Область_печати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KvasovaIV</dc:creator>
  <cp:lastModifiedBy>PadalkoOA</cp:lastModifiedBy>
  <cp:lastPrinted>2018-10-02T11:34:08Z</cp:lastPrinted>
  <dcterms:created xsi:type="dcterms:W3CDTF">2018-08-31T14:00:39Z</dcterms:created>
  <dcterms:modified xsi:type="dcterms:W3CDTF">2019-01-25T07:00:56Z</dcterms:modified>
</cp:coreProperties>
</file>